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firstSheet="3" activeTab="3"/>
  </bookViews>
  <sheets>
    <sheet name="K_PGS_01 (3)" sheetId="1" state="hidden" r:id="rId1"/>
    <sheet name="K_PGS_03" sheetId="2" state="hidden" r:id="rId2"/>
    <sheet name="RUPpgs03_з триместрами" sheetId="3" state="hidden" r:id="rId3"/>
    <sheet name="Архітект" sheetId="4" r:id="rId4"/>
    <sheet name="Лист1 (2)" sheetId="5" r:id="rId5"/>
    <sheet name="дисципл _Архітект" sheetId="6" r:id="rId6"/>
    <sheet name="Як Дизайн" sheetId="7" r:id="rId7"/>
  </sheets>
  <definedNames>
    <definedName name="_xlfn.SUMIFS" hidden="1">#NAME?</definedName>
    <definedName name="_xlnm.Print_Area" localSheetId="0">'K_PGS_01 (3)'!$A$1:$BJ$27</definedName>
    <definedName name="_xlnm.Print_Area" localSheetId="1">'K_PGS_03'!$A$1:$BJ$27</definedName>
  </definedNames>
  <calcPr fullCalcOnLoad="1"/>
</workbook>
</file>

<file path=xl/sharedStrings.xml><?xml version="1.0" encoding="utf-8"?>
<sst xmlns="http://schemas.openxmlformats.org/spreadsheetml/2006/main" count="1270" uniqueCount="576">
  <si>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</si>
  <si>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</si>
  <si>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</si>
  <si>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</si>
  <si>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</si>
  <si>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</si>
  <si>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</si>
  <si>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</si>
  <si>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</si>
  <si>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</si>
  <si>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</si>
  <si>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</si>
  <si>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</si>
  <si>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</si>
  <si>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</si>
  <si>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</si>
  <si>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</si>
  <si>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</si>
  <si>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</si>
  <si>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</si>
  <si>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</si>
  <si>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</si>
  <si>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</si>
  <si>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</si>
  <si>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</si>
  <si>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</si>
  <si>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</si>
  <si>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</si>
  <si>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</si>
  <si>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</si>
  <si>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</si>
  <si>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</si>
  <si>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</si>
  <si>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</si>
  <si>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</si>
  <si>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</si>
  <si>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</si>
  <si>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</si>
  <si>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</si>
  <si>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</si>
  <si>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</si>
  <si>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</si>
  <si>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</si>
  <si>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</si>
  <si>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</si>
  <si>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</si>
  <si>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</si>
  <si>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</si>
  <si>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</si>
  <si>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</si>
  <si>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</si>
  <si>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</si>
  <si>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</si>
  <si>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</si>
  <si>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</si>
  <si>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</si>
  <si>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</si>
  <si>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</si>
  <si>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</si>
  <si>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</si>
  <si>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</si>
  <si>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</si>
  <si>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</si>
  <si>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</si>
  <si>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</si>
  <si>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</si>
  <si>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</si>
  <si>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</si>
  <si>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</si>
  <si>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</si>
  <si>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</si>
  <si>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</si>
  <si>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</si>
  <si>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</si>
  <si>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</si>
  <si>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</si>
  <si>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</si>
  <si>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</si>
  <si>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</si>
  <si>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</si>
  <si>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</si>
  <si>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</si>
  <si>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</si>
  <si>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</si>
  <si>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</si>
  <si>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</si>
  <si>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</si>
  <si>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</si>
  <si>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</si>
  <si>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</si>
  <si>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</si>
  <si>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</si>
  <si>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</si>
  <si>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</si>
  <si>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</si>
  <si>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</si>
  <si>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</si>
  <si>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</si>
  <si>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</si>
  <si>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</si>
  <si>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</si>
  <si>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</si>
  <si>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</si>
  <si>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</si>
  <si>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</si>
  <si>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</si>
  <si>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</si>
  <si>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</si>
  <si>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</si>
  <si>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</si>
  <si>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</si>
  <si>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</si>
  <si>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</si>
  <si>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</si>
  <si>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</si>
  <si>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</si>
  <si>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</si>
  <si>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</si>
  <si>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</si>
  <si>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</si>
  <si>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</si>
  <si>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</si>
  <si>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</si>
  <si>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</si>
  <si>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</si>
  <si>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</si>
  <si>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</si>
  <si>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</si>
  <si>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</si>
  <si>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</si>
  <si>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</si>
  <si>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</si>
  <si>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</si>
  <si>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</si>
  <si>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</si>
  <si>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</si>
  <si>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</si>
  <si>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</si>
  <si>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</si>
  <si>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</si>
  <si>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</si>
  <si>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</si>
  <si>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</si>
  <si>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</si>
  <si>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</si>
  <si>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</si>
  <si>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</si>
  <si>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</si>
  <si>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</si>
  <si>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</si>
  <si>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</si>
  <si>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</si>
  <si>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</si>
  <si>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</si>
  <si>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</si>
  <si>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</si>
  <si>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</si>
  <si>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</si>
  <si>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</si>
  <si>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</si>
  <si>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</si>
  <si>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</si>
  <si>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</si>
  <si>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</si>
  <si>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</si>
  <si>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</si>
  <si>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</si>
  <si>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</si>
  <si>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</si>
  <si>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</si>
  <si>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</si>
  <si>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</si>
  <si>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</si>
  <si>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</si>
  <si>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</si>
  <si>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</si>
  <si>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</si>
  <si>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</si>
  <si>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</si>
  <si>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</si>
  <si>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</si>
  <si>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</si>
  <si>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</si>
  <si>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</si>
  <si>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</si>
  <si>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</si>
  <si>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</si>
  <si>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</si>
  <si>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</si>
  <si>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</si>
  <si>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</si>
  <si>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</si>
  <si>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</si>
  <si>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</si>
  <si>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</si>
  <si>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</si>
  <si>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</si>
  <si>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</si>
  <si>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</si>
  <si>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</si>
  <si>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</si>
  <si>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</si>
  <si>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</si>
  <si>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</si>
  <si>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</si>
  <si>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</si>
  <si>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</si>
  <si>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</si>
  <si>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</si>
  <si>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</si>
  <si>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</si>
  <si>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</si>
  <si>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</si>
  <si>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</si>
  <si>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</si>
  <si>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</si>
  <si>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</si>
  <si>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</si>
  <si>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</si>
  <si>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</si>
  <si>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</si>
  <si>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</si>
  <si>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</si>
  <si>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</si>
  <si>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</si>
  <si>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</si>
  <si>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</si>
  <si>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</si>
  <si>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</si>
  <si>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</si>
  <si>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</si>
  <si>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</si>
  <si>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</si>
  <si>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</si>
  <si>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</si>
  <si>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</si>
  <si>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</si>
  <si>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</si>
  <si>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</si>
  <si>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</si>
  <si>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</si>
  <si>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</si>
  <si>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</si>
  <si>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</si>
  <si>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</si>
  <si>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</si>
  <si>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</si>
  <si>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</si>
  <si>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</si>
  <si>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</si>
  <si>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</si>
  <si>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</si>
  <si>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</si>
  <si>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</si>
  <si>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</si>
  <si>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</si>
  <si>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</si>
  <si>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</si>
  <si>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</si>
  <si>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</si>
  <si>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</si>
  <si>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</si>
  <si>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</si>
  <si>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Державна атестація</t>
  </si>
  <si>
    <t>Курс</t>
  </si>
  <si>
    <t>І . ГРАФІК НАВЧАЛЬНОГО ПРОЦЕСУ</t>
  </si>
  <si>
    <t>Разом</t>
  </si>
  <si>
    <t>Тижні</t>
  </si>
  <si>
    <t>Назва
 практики</t>
  </si>
  <si>
    <t>Форма державної атестації (екзамен, дипломний проект (робота))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</si>
  <si>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</si>
  <si>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</si>
  <si>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</si>
  <si>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</si>
  <si>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</si>
  <si>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</si>
  <si>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</si>
  <si>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</si>
  <si>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</si>
  <si>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Загальна кількість</t>
  </si>
  <si>
    <t>Кількість кредитів ЄКТС</t>
  </si>
  <si>
    <t>Теоретичне 
навчання</t>
  </si>
  <si>
    <t>Виконання дипломного проекту 
(роботи)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</si>
  <si>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</si>
  <si>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</si>
  <si>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</si>
  <si>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</si>
  <si>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</si>
  <si>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</si>
  <si>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</si>
  <si>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</si>
  <si>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</si>
  <si>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</si>
  <si>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</si>
  <si>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бакалавра</t>
  </si>
  <si>
    <t>підготовки</t>
  </si>
  <si>
    <t>денна</t>
  </si>
  <si>
    <t>2</t>
  </si>
  <si>
    <t>1</t>
  </si>
  <si>
    <t>4</t>
  </si>
  <si>
    <t>Фізичне виховання</t>
  </si>
  <si>
    <t>Переддипломна</t>
  </si>
  <si>
    <t>П</t>
  </si>
  <si>
    <t>Переддипломна практика</t>
  </si>
  <si>
    <t>ДА</t>
  </si>
  <si>
    <t>Захист дипломної роботи бакалавра</t>
  </si>
  <si>
    <t>(шифр і назва галузі)</t>
  </si>
  <si>
    <t>(денна, вечірня, заочна (дистанційна), екстернат)</t>
  </si>
  <si>
    <t xml:space="preserve">форма навчання </t>
  </si>
  <si>
    <t>МІНІСТЕРСТВО ОСВІТИ І НАУКИ УКРАЇНИ</t>
  </si>
  <si>
    <t>протокол  засідання</t>
  </si>
  <si>
    <t xml:space="preserve">Ректор </t>
  </si>
  <si>
    <t>_____________  С.М. Шкарлет</t>
  </si>
  <si>
    <t>М.П.</t>
  </si>
  <si>
    <t>(назва ступеню вищої освіти)</t>
  </si>
  <si>
    <t>галузь знань</t>
  </si>
  <si>
    <t>(шифр і назва напряму)</t>
  </si>
  <si>
    <t>(назва)</t>
  </si>
  <si>
    <t>(роки і місяці)</t>
  </si>
  <si>
    <t>(зазначається освітній рівень або ступень вищої освіти)</t>
  </si>
  <si>
    <t xml:space="preserve">Строк навчання: </t>
  </si>
  <si>
    <t xml:space="preserve">на основі </t>
  </si>
  <si>
    <t>повної загальної средньої освіти</t>
  </si>
  <si>
    <t>№ з/п</t>
  </si>
  <si>
    <t>НАЗВА НАВЧАЛЬНОЇ ДИСЦИПЛІНИ, ПРАКТИКИ, АТЕСТАЦІЇ</t>
  </si>
  <si>
    <t>практичні, семінарські</t>
  </si>
  <si>
    <t>з кількістю тижнів в семестрі</t>
  </si>
  <si>
    <t>годин</t>
  </si>
  <si>
    <t>кредитів</t>
  </si>
  <si>
    <t>практичні семінарські</t>
  </si>
  <si>
    <t>Усього за вільним вибором студента</t>
  </si>
  <si>
    <t>вченої ради ЧНТУ № ___</t>
  </si>
  <si>
    <t>IІI курс</t>
  </si>
  <si>
    <t>IV курс</t>
  </si>
  <si>
    <t>1,2</t>
  </si>
  <si>
    <t>8</t>
  </si>
  <si>
    <t>3 роки 10 місяців</t>
  </si>
  <si>
    <t>Е</t>
  </si>
  <si>
    <t>ІІІ</t>
  </si>
  <si>
    <t>ПА</t>
  </si>
  <si>
    <t>ПОЗНАЧЕННЯ:</t>
  </si>
  <si>
    <t xml:space="preserve">– теоретичне навчання; Е – екзаменаційна сесія; П – практика; К – канікули; ПА – підготовка до атестації; ДА - державна атестація </t>
  </si>
  <si>
    <t xml:space="preserve">       II. ЗВЕДЕНІ ДАНІ ПРО БЮДЖЕТ ЧАСУ, тижні                                                 ІІІ. ПРАКТИКА                                                   IV.АТЕСТАЦІЯ</t>
  </si>
  <si>
    <t>Кредити</t>
  </si>
  <si>
    <t>Конструкторсько-технологічна</t>
  </si>
  <si>
    <t>Самостійна робота</t>
  </si>
  <si>
    <t>Історія української культури</t>
  </si>
  <si>
    <t>Контрольні роботи, реферати</t>
  </si>
  <si>
    <t>Усього з обов'язкових дисциплін</t>
  </si>
  <si>
    <t>Усього з дисциплін загальної підготовки</t>
  </si>
  <si>
    <t>Усього з дисциплін за вільним вибором студента</t>
  </si>
  <si>
    <t>Усього з дисциплін професійної підготовки</t>
  </si>
  <si>
    <t>спеціальність</t>
  </si>
  <si>
    <t>Розподіл часу в годинах та кредитах за курсами і семестрами</t>
  </si>
  <si>
    <t>Кваліфікація професійна:</t>
  </si>
  <si>
    <t>Кваліфікація освітня:</t>
  </si>
  <si>
    <t>Усього на практичну підготовку</t>
  </si>
  <si>
    <t>Архітектурне проектування</t>
  </si>
  <si>
    <t>ЗАТВЕРДЖЕНО</t>
  </si>
  <si>
    <t>1 семестр</t>
  </si>
  <si>
    <t>кредит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</si>
  <si>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</si>
  <si>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</si>
  <si>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</si>
  <si>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</si>
  <si>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</si>
  <si>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</si>
  <si>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БАЗОВІ ДИСЦИПЛІНИ</t>
  </si>
  <si>
    <t>Історія України*</t>
  </si>
  <si>
    <t>Філософія*</t>
  </si>
  <si>
    <t>Фахова українська мова та основи ділової комунікації*</t>
  </si>
  <si>
    <t>екз</t>
  </si>
  <si>
    <t>Іноз мова</t>
  </si>
  <si>
    <t>Основи і фундаменти</t>
  </si>
  <si>
    <t>з</t>
  </si>
  <si>
    <t>Кр</t>
  </si>
  <si>
    <t>Кп</t>
  </si>
  <si>
    <t>Безпека життєдіяльності та основи екології*</t>
  </si>
  <si>
    <t>ргр</t>
  </si>
  <si>
    <t>ВИБІРКОВІ ДИСЦИПЛІНИ</t>
  </si>
  <si>
    <t>Тепло-, газопостачання та вентиляція</t>
  </si>
  <si>
    <t>Ландшафтний дизайн</t>
  </si>
  <si>
    <t>Технології зведення будівель та споруд</t>
  </si>
  <si>
    <t>Водопостачання та каналізація</t>
  </si>
  <si>
    <t>Реконструкція будівель і споруд</t>
  </si>
  <si>
    <t>ПОЗАКРЕДИТНІ ДИСЦИПЛІНИ</t>
  </si>
  <si>
    <t>фізична культура</t>
  </si>
  <si>
    <t>Основи академічного письма*</t>
  </si>
  <si>
    <t>ВМ**</t>
  </si>
  <si>
    <t>Нарисна геометрія, теорія тіней та перспективи**</t>
  </si>
  <si>
    <t>Інженерна геодезія***</t>
  </si>
  <si>
    <t>Рисунок, живопис, скульптура**</t>
  </si>
  <si>
    <t>Архітектурна графіка</t>
  </si>
  <si>
    <t>1-4</t>
  </si>
  <si>
    <t>Практика з живопису</t>
  </si>
  <si>
    <t>бакалавр з архітектури</t>
  </si>
  <si>
    <t>КП</t>
  </si>
  <si>
    <t>Архітектурні конструкції</t>
  </si>
  <si>
    <t>Інженерне обладнання будівель і споруд</t>
  </si>
  <si>
    <t>Ландшафтне проектування середовища</t>
  </si>
  <si>
    <t>3</t>
  </si>
  <si>
    <t>Інженерно-технологічне забезпечення архітектурно-дизайнерських рішень.</t>
  </si>
  <si>
    <t>Основи архітектурної акустики і світлотехніки</t>
  </si>
  <si>
    <t>КР</t>
  </si>
  <si>
    <t>Основи технології будівельних процесів</t>
  </si>
  <si>
    <t>1,3</t>
  </si>
  <si>
    <t>ди</t>
  </si>
  <si>
    <t>Основи містобудівної діяльності</t>
  </si>
  <si>
    <t xml:space="preserve">Організація будівництва </t>
  </si>
  <si>
    <t>Економічна географія і районне планування</t>
  </si>
  <si>
    <t>Металеві конструкції</t>
  </si>
  <si>
    <t>Залізобетонні конструкції</t>
  </si>
  <si>
    <t>Спеціальний рисунок</t>
  </si>
  <si>
    <t>З</t>
  </si>
  <si>
    <t>Сучасна архітектура</t>
  </si>
  <si>
    <t>Використання САПР в архітектурному проектуванні</t>
  </si>
  <si>
    <t>Конструкції з дерева і пластмас</t>
  </si>
  <si>
    <t>3,4,5,6,7,8</t>
  </si>
  <si>
    <t>Архітектурне проектування з використанням САПР (ArchiCAD)</t>
  </si>
  <si>
    <t>САПР в архітектурному проектуванні</t>
  </si>
  <si>
    <t>Залізобетонні та кам'яні конструкції</t>
  </si>
  <si>
    <t>Тепло-, газопостачання і вентиляція</t>
  </si>
  <si>
    <t>Фізика</t>
  </si>
  <si>
    <t>Нарисна геометрія і перспектива</t>
  </si>
  <si>
    <t xml:space="preserve">графічні роботи </t>
  </si>
  <si>
    <t>Іноземна мова</t>
  </si>
  <si>
    <t>Громадянська освіта</t>
  </si>
  <si>
    <t>Економіка підприємства</t>
  </si>
  <si>
    <t>Основи менеджменту і маркетингу</t>
  </si>
  <si>
    <t>Менеджмент у галузі культури та мистецтва</t>
  </si>
  <si>
    <t>Нарисна геометрія, теорія тіней та перспективи</t>
  </si>
  <si>
    <t>Основи архітектурного проектування</t>
  </si>
  <si>
    <t>год</t>
  </si>
  <si>
    <t>Вища математика</t>
  </si>
  <si>
    <t>Історія України</t>
  </si>
  <si>
    <t>Фахова українська мова та основи ділової комунікації</t>
  </si>
  <si>
    <t>Основи академічного письма</t>
  </si>
  <si>
    <t>Безпека життєдіяльності та основи охорони праці</t>
  </si>
  <si>
    <t>Теорія архітектури</t>
  </si>
  <si>
    <t>кп</t>
  </si>
  <si>
    <t>кр</t>
  </si>
  <si>
    <t>Історія мистецтва, архітектури та містобудування</t>
  </si>
  <si>
    <t>Рисунок, живопис, скульптура</t>
  </si>
  <si>
    <t>кр,реф</t>
  </si>
  <si>
    <t>випускна кваліфікаційна робота</t>
  </si>
  <si>
    <t>ГР</t>
  </si>
  <si>
    <t>Практика обмірна</t>
  </si>
  <si>
    <t>переддипломна практика</t>
  </si>
  <si>
    <t xml:space="preserve">Архітектурне матеріалознавство </t>
  </si>
  <si>
    <t>Інженерна підготовка та благоустрій населених місць</t>
  </si>
  <si>
    <t>Екологія в архітектурі і містобудуванні</t>
  </si>
  <si>
    <t>Будівельне матеріалознавство</t>
  </si>
  <si>
    <t>Прикладна механіка</t>
  </si>
  <si>
    <t>Комплексна інженерна підготовка територій</t>
  </si>
  <si>
    <t>Економіка архітектурно-дизайнерських рішень</t>
  </si>
  <si>
    <t>Планування міст і транспорт</t>
  </si>
  <si>
    <t>Реставрація і реконструкція міського середовища</t>
  </si>
  <si>
    <t>Основи містобудування</t>
  </si>
  <si>
    <t>Менеджмент у сфері культури та мистецтва</t>
  </si>
  <si>
    <t>технологія будівельного виробництва</t>
  </si>
  <si>
    <t>Організація архітектурно-дизайнерської діяльності</t>
  </si>
  <si>
    <t>Організація будівництва</t>
  </si>
  <si>
    <t>Основи архітектурнорго проектування</t>
  </si>
  <si>
    <t>Філософія</t>
  </si>
  <si>
    <t>Безпека життєдіяльності та охорона праці</t>
  </si>
  <si>
    <t>Обмірна практика</t>
  </si>
  <si>
    <t>Виробнича практика</t>
  </si>
  <si>
    <t>Інженерна геодезія</t>
  </si>
  <si>
    <t>Будівельна механіка</t>
  </si>
  <si>
    <t>Конструкції великопрольотних будівель</t>
  </si>
  <si>
    <t>Будівельні конструкції</t>
  </si>
  <si>
    <t>Водопостачання і водовідведення</t>
  </si>
  <si>
    <t>Будівельна фізика</t>
  </si>
  <si>
    <t>3,5</t>
  </si>
  <si>
    <t>Теорiя архiтектури</t>
  </si>
  <si>
    <t>Основи біоніки</t>
  </si>
  <si>
    <t>Біоніка в архітектурі</t>
  </si>
  <si>
    <t>Технологія будівельного виробництва</t>
  </si>
  <si>
    <t>Кількість аудиторних годин за семестр</t>
  </si>
  <si>
    <t>Кількість графічних робіт</t>
  </si>
  <si>
    <t>Кількість розрахунково-графічних та розрахункових робіт</t>
  </si>
  <si>
    <t>Кількість контрольних робіт, рефератів</t>
  </si>
  <si>
    <t xml:space="preserve">“___”__________2019 року  </t>
  </si>
  <si>
    <t xml:space="preserve">“____”____________2019 року  </t>
  </si>
  <si>
    <t>ЗТ</t>
  </si>
  <si>
    <t>ІV</t>
  </si>
  <si>
    <t>А</t>
  </si>
  <si>
    <t>-</t>
  </si>
  <si>
    <t>Теоретичне навчання</t>
  </si>
  <si>
    <t>Заліковий тиждень</t>
  </si>
  <si>
    <t>Підготовка до атестації</t>
  </si>
  <si>
    <t>У</t>
  </si>
  <si>
    <t>Установча сесія</t>
  </si>
  <si>
    <t>Екзаменаційна сесія</t>
  </si>
  <si>
    <t>Атестація</t>
  </si>
  <si>
    <r>
      <t>ПОЗНАЧЕННЯ:</t>
    </r>
    <r>
      <rPr>
        <sz val="22"/>
        <rFont val="Times New Roman"/>
        <family val="1"/>
      </rPr>
      <t xml:space="preserve"> </t>
    </r>
  </si>
  <si>
    <t>освітньо-професійна програма</t>
  </si>
  <si>
    <t>ІІ. ЗВЕДЕНІ ДАНІ ПРО БЮДЖЕТ ЧАСУ, тижні</t>
  </si>
  <si>
    <t>ІІІ. ПРАКТИКА</t>
  </si>
  <si>
    <t xml:space="preserve"> IV.  АТЕСТАЦІЯ</t>
  </si>
  <si>
    <t>Форма атестації (кваліфікаційний іспит, кваліфікаційна робота)</t>
  </si>
  <si>
    <t>Практика (обмірна)</t>
  </si>
  <si>
    <t xml:space="preserve">Захист випускної кваліфікаційної роботи </t>
  </si>
  <si>
    <t xml:space="preserve">Перший проректор                                   </t>
  </si>
  <si>
    <t>О.О.Новомлинець</t>
  </si>
  <si>
    <t xml:space="preserve">                                                                                                                      (дата, підпис, прізвище та ініціали)</t>
  </si>
  <si>
    <t xml:space="preserve">Директор ННІ                                         </t>
  </si>
  <si>
    <t>І.О. Прибитько</t>
  </si>
  <si>
    <t xml:space="preserve">Завідувач кафедри ЗВ та АПБК              </t>
  </si>
  <si>
    <t xml:space="preserve">  19 Будівництво і архітектура</t>
  </si>
  <si>
    <t xml:space="preserve">  191 Архітектура та містобудування</t>
  </si>
  <si>
    <t xml:space="preserve">  Архітектура та містобудування</t>
  </si>
  <si>
    <t xml:space="preserve">*При вступі на базі ступеня «молодший бакалавр» (освітньо-кваліфікаційного рівня «молодший спеціаліст») може бути визнано та перезараховано результати навчання, отримані в межах попередньої освітньої програми підготовки молодшого бакалавра (молодшого спеціаліста) обсягом: 
– зі спеціальності «Архітектура та містобудування»: не більше, ніж 120 кредитів ЄКТС (строк навчання 1 рік 10 місяців); 
– за іншими спеціальностями: не більше, ніж 60 кредитів ЄКТС (строк навчання 2 роки 10 місяців). 
При вступі на базі ступеня «бакалавр» за іншими спеціальностями може бути визнано та перезараховано результати навчання, отримані в межах попередньої освітньої програми обсягом не більше, ніж 90 кредитів ЄКТС (строк навчання 1 рік 10 місяців)
</t>
  </si>
  <si>
    <t>С.Д.Цибуля</t>
  </si>
  <si>
    <t>ВБ.1.1</t>
  </si>
  <si>
    <t>Опір матеріалів і основ теорії споруд</t>
  </si>
  <si>
    <t>Опір матеріалів і основи теорії споруд</t>
  </si>
  <si>
    <t>5.1. ЦИКЛ ЗАГАЛЬНОЇ ПІДГОТОВКИ</t>
  </si>
  <si>
    <t>5.1.1 БЛОК ОБОВ’ЯЗКОВИХ НАВЧАЛЬНИХ ДИСЦИПЛІН</t>
  </si>
  <si>
    <t>5.1.2 НАВЧАЛЬНІ ДИСЦИПЛІНИ ЗА ВІЛЬНИМ ВИБОРОМ СТУДЕНТА</t>
  </si>
  <si>
    <t>5.2. ЦИКЛ ПРОФЕСІЙНОЇ ПІДГОТОВКИ</t>
  </si>
  <si>
    <t>5.2.1 БЛОК ОБОВ’ЯЗКОВИХ НАВЧАЛЬНИХ ДИСЦИПЛІН</t>
  </si>
  <si>
    <t>5. 2.2 НАВЧАЛЬНІ ДИСЦИПЛІНИ ЗА ВІЛЬНИМ ВИБОРОМ СТУДЕНТА</t>
  </si>
  <si>
    <t>Підготовка до випускної кваліфікаційної роботи бакалавра</t>
  </si>
  <si>
    <t>5.3. ПРАКТИЧНА ПІДГОТОВКА</t>
  </si>
  <si>
    <r>
      <t>5.4. ПІДГОТОВКА ДО АТЕСТАЦІЇ (</t>
    </r>
    <r>
      <rPr>
        <b/>
        <i/>
        <sz val="14"/>
        <color indexed="8"/>
        <rFont val="Arial"/>
        <family val="2"/>
      </rPr>
      <t>входить до загальної кількості кредитів)</t>
    </r>
  </si>
  <si>
    <t xml:space="preserve">розрахунково-графічні та розрахункові роботи </t>
  </si>
  <si>
    <t>2,4, 6,8</t>
  </si>
  <si>
    <t>4,6, 7,8</t>
  </si>
  <si>
    <t>Усього за підготовкою до атестації</t>
  </si>
  <si>
    <t>ВБ.1.2</t>
  </si>
  <si>
    <t>ВБ.2.1</t>
  </si>
  <si>
    <t>ВБ.2.2</t>
  </si>
  <si>
    <t>ВБ.3.1</t>
  </si>
  <si>
    <t>ВБ.3.2</t>
  </si>
  <si>
    <t>ВБ.4.1</t>
  </si>
  <si>
    <t>ВБ.5.1</t>
  </si>
  <si>
    <t>ВБ.6.1</t>
  </si>
  <si>
    <t>ВБ.7.1</t>
  </si>
  <si>
    <t>ВБ.8.1</t>
  </si>
  <si>
    <t>ВБ.9.1</t>
  </si>
  <si>
    <t>ВБ.10.1</t>
  </si>
  <si>
    <t>ВБ.11.1</t>
  </si>
  <si>
    <t>ВБ.12.1</t>
  </si>
  <si>
    <t>ВБ.13.1</t>
  </si>
  <si>
    <t>ВБ.14.1</t>
  </si>
  <si>
    <t>ВБ.15.1</t>
  </si>
  <si>
    <t>ВБ.16.1</t>
  </si>
  <si>
    <t>ВБ.17.1</t>
  </si>
  <si>
    <t>ВБ.4.2</t>
  </si>
  <si>
    <t>ВБ.5.2</t>
  </si>
  <si>
    <t>ВБ.6.2</t>
  </si>
  <si>
    <t>ВБ.7.2</t>
  </si>
  <si>
    <t>ВБ.8.2</t>
  </si>
  <si>
    <t>ВБ.9.2</t>
  </si>
  <si>
    <t>ВБ.10.2</t>
  </si>
  <si>
    <t>ВБ.11.2</t>
  </si>
  <si>
    <t>ВБ.12.2</t>
  </si>
  <si>
    <t>ВБ.13.2</t>
  </si>
  <si>
    <t>ВБ.14.2</t>
  </si>
  <si>
    <t>ВБ.15.2</t>
  </si>
  <si>
    <t>ВБ.16.2</t>
  </si>
  <si>
    <t>ВБ.17.2</t>
  </si>
  <si>
    <t>Н А В Ч А Л Ь Н И Й  П Л А Н</t>
  </si>
  <si>
    <t>Інженерні системи та мережі</t>
  </si>
  <si>
    <t>Містобудування та урбаністика</t>
  </si>
  <si>
    <t>Зведення і монтаж будівель і споруд</t>
  </si>
  <si>
    <t>Національні традиції в архітектурі Полісся</t>
  </si>
  <si>
    <t>Соціологія міста</t>
  </si>
  <si>
    <t>Реконструкція історичного міста</t>
  </si>
  <si>
    <t>Конструкції з деревини і пластмас</t>
  </si>
  <si>
    <t>Електротехніка в будівництві</t>
  </si>
  <si>
    <t>Біоніка в дизайні і архітектурі</t>
  </si>
  <si>
    <t>Екологія в архітектурі та містобудуванні</t>
  </si>
  <si>
    <t>Комп'ютерні технології візуалізації в архітектурному проектуванні</t>
  </si>
  <si>
    <t>ПРОЄКТ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</si>
</sst>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đ.&quot;;\-#,##0\ &quot;đ.&quot;"/>
    <numFmt numFmtId="191" formatCode="#,##0\ &quot;đ.&quot;;[Red]\-#,##0\ &quot;đ.&quot;"/>
    <numFmt numFmtId="192" formatCode="#,##0.00\ &quot;đ.&quot;;\-#,##0.00\ &quot;đ.&quot;"/>
    <numFmt numFmtId="193" formatCode="#,##0.00\ &quot;đ.&quot;;[Red]\-#,##0.00\ &quot;đ.&quot;"/>
    <numFmt numFmtId="194" formatCode="_-* #,##0\ &quot;đ.&quot;_-;\-* #,##0\ &quot;đ.&quot;_-;_-* &quot;-&quot;\ &quot;đ.&quot;_-;_-@_-"/>
    <numFmt numFmtId="195" formatCode="_-* #,##0\ _đ_._-;\-* #,##0\ _đ_._-;_-* &quot;-&quot;\ _đ_._-;_-@_-"/>
    <numFmt numFmtId="196" formatCode="_-* #,##0.00\ &quot;đ.&quot;_-;\-* #,##0.00\ &quot;đ.&quot;_-;_-* &quot;-&quot;??\ &quot;đ.&quot;_-;_-@_-"/>
    <numFmt numFmtId="197" formatCode="_-* #,##0.00\ _đ_._-;\-* #,##0.00\ _đ_._-;_-* &quot;-&quot;??\ _đ_._-;_-@_-"/>
    <numFmt numFmtId="198" formatCode="0.0"/>
    <numFmt numFmtId="199" formatCode="0\.0"/>
    <numFmt numFmtId="200" formatCode="\1\.00"/>
    <numFmt numFmtId="201" formatCode="\2\.0"/>
    <numFmt numFmtId="202" formatCode="\2\.00"/>
    <numFmt numFmtId="203" formatCode="\3\.0"/>
    <numFmt numFmtId="204" formatCode="\3\.00"/>
    <numFmt numFmtId="205" formatCode="\4\.0"/>
    <numFmt numFmtId="206" formatCode="\4\.00"/>
    <numFmt numFmtId="207" formatCode="\5\.0"/>
    <numFmt numFmtId="208" formatCode="\4\.\1"/>
    <numFmt numFmtId="209" formatCode="\5\.00"/>
    <numFmt numFmtId="210" formatCode="\5\.\1"/>
    <numFmt numFmtId="211" formatCode="\5\.#"/>
    <numFmt numFmtId="212" formatCode="0.0000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  <numFmt numFmtId="222" formatCode="[$-FC19]d\ mmmm\ yyyy\ &quot;г.&quot;"/>
    <numFmt numFmtId="223" formatCode="\1\.0"/>
    <numFmt numFmtId="224" formatCode="\О\К\.0"/>
    <numFmt numFmtId="225" formatCode="\В\Б\.0"/>
  </numFmts>
  <fonts count="1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14"/>
      <name val="Times New Roman CYR"/>
      <family val="1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9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2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4"/>
      <color indexed="56"/>
      <name val="Arial Cyr"/>
      <family val="2"/>
    </font>
    <font>
      <sz val="13"/>
      <name val="Arial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b/>
      <sz val="16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56"/>
      <name val="Arial Narrow"/>
      <family val="2"/>
    </font>
    <font>
      <b/>
      <u val="single"/>
      <sz val="14"/>
      <color indexed="10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b/>
      <sz val="14"/>
      <name val="Arial Narrow"/>
      <family val="2"/>
    </font>
    <font>
      <sz val="14"/>
      <color indexed="56"/>
      <name val="Arial Narrow"/>
      <family val="2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b/>
      <sz val="12"/>
      <color indexed="8"/>
      <name val="Arial"/>
      <family val="2"/>
    </font>
    <font>
      <b/>
      <sz val="20"/>
      <name val="Times New Roman Cyr"/>
      <family val="0"/>
    </font>
    <font>
      <sz val="20"/>
      <name val="Times New Roman Cyr"/>
      <family val="0"/>
    </font>
    <font>
      <sz val="20"/>
      <name val="Times New Roman"/>
      <family val="1"/>
    </font>
    <font>
      <sz val="22"/>
      <name val="Arial Cyr"/>
      <family val="0"/>
    </font>
    <font>
      <sz val="22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sz val="22"/>
      <name val="Arial"/>
      <family val="2"/>
    </font>
    <font>
      <u val="single"/>
      <sz val="22"/>
      <name val="Times New Roman"/>
      <family val="1"/>
    </font>
    <font>
      <b/>
      <sz val="16"/>
      <color indexed="10"/>
      <name val="Arial Cyr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sz val="24"/>
      <name val="Arial Cyr"/>
      <family val="0"/>
    </font>
    <font>
      <sz val="24"/>
      <name val="Times New Roman"/>
      <family val="1"/>
    </font>
    <font>
      <sz val="26"/>
      <name val="Arial Cyr"/>
      <family val="0"/>
    </font>
    <font>
      <sz val="26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48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/>
    </border>
    <border>
      <left style="thin"/>
      <right/>
      <top style="double"/>
      <bottom/>
    </border>
    <border>
      <left>
        <color indexed="63"/>
      </left>
      <right style="double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>
        <color indexed="8"/>
      </right>
      <top style="medium"/>
      <bottom style="double"/>
    </border>
    <border>
      <left style="thin"/>
      <right style="double"/>
      <top style="medium"/>
      <bottom style="thin"/>
    </border>
    <border>
      <left style="thin">
        <color indexed="8"/>
      </left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double"/>
    </border>
    <border>
      <left style="thin">
        <color indexed="8"/>
      </left>
      <right style="double"/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medium"/>
      <bottom style="double"/>
    </border>
    <border>
      <left style="thin"/>
      <right style="double"/>
      <top style="double"/>
      <bottom style="medium"/>
    </border>
    <border>
      <left style="thin">
        <color indexed="8"/>
      </left>
      <right style="double">
        <color indexed="8"/>
      </right>
      <top style="medium"/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 style="thin"/>
      <bottom style="double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 style="thin"/>
      <top style="double"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/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1" applyNumberFormat="0" applyAlignment="0" applyProtection="0"/>
    <xf numFmtId="0" fontId="120" fillId="27" borderId="2" applyNumberFormat="0" applyAlignment="0" applyProtection="0"/>
    <xf numFmtId="0" fontId="121" fillId="27" borderId="1" applyNumberFormat="0" applyAlignment="0" applyProtection="0"/>
    <xf numFmtId="0" fontId="2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28" borderId="7" applyNumberFormat="0" applyAlignment="0" applyProtection="0"/>
    <xf numFmtId="0" fontId="127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29" fillId="30" borderId="0" applyNumberFormat="0" applyBorder="0" applyAlignment="0" applyProtection="0"/>
    <xf numFmtId="0" fontId="1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3" fillId="32" borderId="0" applyNumberFormat="0" applyBorder="0" applyAlignment="0" applyProtection="0"/>
  </cellStyleXfs>
  <cellXfs count="14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1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204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/>
    </xf>
    <xf numFmtId="200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04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0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8" fontId="18" fillId="0" borderId="13" xfId="0" applyNumberFormat="1" applyFont="1" applyBorder="1" applyAlignment="1">
      <alignment horizontal="center"/>
    </xf>
    <xf numFmtId="198" fontId="18" fillId="0" borderId="53" xfId="0" applyNumberFormat="1" applyFont="1" applyBorder="1" applyAlignment="1">
      <alignment/>
    </xf>
    <xf numFmtId="198" fontId="18" fillId="0" borderId="10" xfId="0" applyNumberFormat="1" applyFont="1" applyBorder="1" applyAlignment="1">
      <alignment/>
    </xf>
    <xf numFmtId="198" fontId="19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8" fillId="0" borderId="10" xfId="0" applyNumberFormat="1" applyFont="1" applyBorder="1" applyAlignment="1">
      <alignment/>
    </xf>
    <xf numFmtId="1" fontId="23" fillId="0" borderId="55" xfId="0" applyNumberFormat="1" applyFont="1" applyBorder="1" applyAlignment="1" applyProtection="1">
      <alignment horizontal="center" vertical="center"/>
      <protection hidden="1"/>
    </xf>
    <xf numFmtId="1" fontId="23" fillId="0" borderId="56" xfId="0" applyNumberFormat="1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8" fillId="0" borderId="0" xfId="0" applyFont="1" applyAlignment="1">
      <alignment/>
    </xf>
    <xf numFmtId="49" fontId="38" fillId="0" borderId="57" xfId="53" applyNumberFormat="1" applyFont="1" applyFill="1" applyBorder="1" applyAlignment="1">
      <alignment horizontal="center" vertical="center"/>
      <protection/>
    </xf>
    <xf numFmtId="49" fontId="38" fillId="0" borderId="58" xfId="53" applyNumberFormat="1" applyFont="1" applyFill="1" applyBorder="1" applyAlignment="1">
      <alignment horizontal="center" vertical="center"/>
      <protection/>
    </xf>
    <xf numFmtId="1" fontId="44" fillId="0" borderId="59" xfId="0" applyNumberFormat="1" applyFont="1" applyFill="1" applyBorder="1" applyAlignment="1" applyProtection="1">
      <alignment horizontal="center" vertical="center"/>
      <protection locked="0"/>
    </xf>
    <xf numFmtId="198" fontId="46" fillId="0" borderId="60" xfId="0" applyNumberFormat="1" applyFont="1" applyFill="1" applyBorder="1" applyAlignment="1" applyProtection="1">
      <alignment horizontal="center" vertical="center"/>
      <protection locked="0"/>
    </xf>
    <xf numFmtId="1" fontId="38" fillId="0" borderId="24" xfId="0" applyNumberFormat="1" applyFont="1" applyFill="1" applyBorder="1" applyAlignment="1" applyProtection="1">
      <alignment horizontal="center" vertical="center"/>
      <protection locked="0"/>
    </xf>
    <xf numFmtId="1" fontId="38" fillId="0" borderId="61" xfId="0" applyNumberFormat="1" applyFont="1" applyFill="1" applyBorder="1" applyAlignment="1" applyProtection="1">
      <alignment horizontal="center" vertical="center"/>
      <protection locked="0"/>
    </xf>
    <xf numFmtId="1" fontId="38" fillId="0" borderId="10" xfId="0" applyNumberFormat="1" applyFont="1" applyFill="1" applyBorder="1" applyAlignment="1" applyProtection="1">
      <alignment horizontal="center" vertical="center"/>
      <protection locked="0"/>
    </xf>
    <xf numFmtId="1" fontId="38" fillId="0" borderId="60" xfId="0" applyNumberFormat="1" applyFont="1" applyFill="1" applyBorder="1" applyAlignment="1" applyProtection="1">
      <alignment horizontal="center" vertical="center"/>
      <protection locked="0"/>
    </xf>
    <xf numFmtId="198" fontId="46" fillId="0" borderId="61" xfId="0" applyNumberFormat="1" applyFont="1" applyFill="1" applyBorder="1" applyAlignment="1" applyProtection="1">
      <alignment horizontal="center" vertical="center"/>
      <protection locked="0"/>
    </xf>
    <xf numFmtId="1" fontId="46" fillId="0" borderId="62" xfId="0" applyNumberFormat="1" applyFont="1" applyFill="1" applyBorder="1" applyAlignment="1" applyProtection="1">
      <alignment horizontal="center" vertical="center"/>
      <protection locked="0"/>
    </xf>
    <xf numFmtId="49" fontId="38" fillId="0" borderId="63" xfId="53" applyNumberFormat="1" applyFont="1" applyFill="1" applyBorder="1" applyAlignment="1">
      <alignment horizontal="center" vertical="center"/>
      <protection/>
    </xf>
    <xf numFmtId="1" fontId="45" fillId="0" borderId="64" xfId="0" applyNumberFormat="1" applyFont="1" applyFill="1" applyBorder="1" applyAlignment="1">
      <alignment horizontal="center" vertical="center"/>
    </xf>
    <xf numFmtId="1" fontId="45" fillId="0" borderId="65" xfId="0" applyNumberFormat="1" applyFont="1" applyFill="1" applyBorder="1" applyAlignment="1">
      <alignment horizontal="center" vertical="center"/>
    </xf>
    <xf numFmtId="1" fontId="45" fillId="0" borderId="66" xfId="0" applyNumberFormat="1" applyFont="1" applyFill="1" applyBorder="1" applyAlignment="1">
      <alignment horizontal="center" vertical="center"/>
    </xf>
    <xf numFmtId="49" fontId="38" fillId="0" borderId="67" xfId="53" applyNumberFormat="1" applyFont="1" applyFill="1" applyBorder="1" applyAlignment="1">
      <alignment horizontal="center" vertical="center"/>
      <protection/>
    </xf>
    <xf numFmtId="0" fontId="51" fillId="0" borderId="68" xfId="0" applyFont="1" applyBorder="1" applyAlignment="1">
      <alignment horizontal="centerContinuous"/>
    </xf>
    <xf numFmtId="0" fontId="51" fillId="0" borderId="44" xfId="0" applyFont="1" applyBorder="1" applyAlignment="1">
      <alignment horizontal="centerContinuous"/>
    </xf>
    <xf numFmtId="0" fontId="50" fillId="0" borderId="69" xfId="0" applyFont="1" applyBorder="1" applyAlignment="1">
      <alignment horizontal="centerContinuous"/>
    </xf>
    <xf numFmtId="0" fontId="50" fillId="0" borderId="70" xfId="0" applyFont="1" applyBorder="1" applyAlignment="1">
      <alignment horizontal="centerContinuous"/>
    </xf>
    <xf numFmtId="0" fontId="50" fillId="0" borderId="71" xfId="0" applyFont="1" applyBorder="1" applyAlignment="1">
      <alignment horizontal="center"/>
    </xf>
    <xf numFmtId="0" fontId="36" fillId="0" borderId="72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41" xfId="0" applyFont="1" applyBorder="1" applyAlignment="1">
      <alignment horizontal="center" vertical="top" wrapText="1"/>
    </xf>
    <xf numFmtId="0" fontId="36" fillId="0" borderId="73" xfId="0" applyFont="1" applyBorder="1" applyAlignment="1">
      <alignment horizontal="center" vertical="top" wrapText="1"/>
    </xf>
    <xf numFmtId="0" fontId="36" fillId="0" borderId="74" xfId="0" applyFont="1" applyBorder="1" applyAlignment="1">
      <alignment horizontal="center" vertical="top" wrapText="1"/>
    </xf>
    <xf numFmtId="0" fontId="36" fillId="0" borderId="75" xfId="0" applyFont="1" applyBorder="1" applyAlignment="1">
      <alignment horizontal="center" vertical="top" wrapText="1"/>
    </xf>
    <xf numFmtId="0" fontId="51" fillId="0" borderId="76" xfId="0" applyFont="1" applyBorder="1" applyAlignment="1">
      <alignment horizontal="centerContinuous"/>
    </xf>
    <xf numFmtId="0" fontId="51" fillId="0" borderId="45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1" fillId="0" borderId="77" xfId="0" applyFont="1" applyBorder="1" applyAlignment="1">
      <alignment horizontal="centerContinuous"/>
    </xf>
    <xf numFmtId="0" fontId="51" fillId="0" borderId="4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1" fillId="0" borderId="79" xfId="0" applyFont="1" applyBorder="1" applyAlignment="1">
      <alignment horizontal="centerContinuous"/>
    </xf>
    <xf numFmtId="0" fontId="51" fillId="0" borderId="48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1" fillId="0" borderId="0" xfId="0" applyFont="1" applyBorder="1" applyAlignment="1">
      <alignment horizontal="centerContinuous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1" fillId="0" borderId="0" xfId="0" applyFont="1" applyAlignment="1">
      <alignment/>
    </xf>
    <xf numFmtId="0" fontId="50" fillId="0" borderId="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/>
    </xf>
    <xf numFmtId="0" fontId="50" fillId="0" borderId="76" xfId="0" applyFont="1" applyBorder="1" applyAlignment="1">
      <alignment horizontal="centerContinuous"/>
    </xf>
    <xf numFmtId="0" fontId="50" fillId="0" borderId="80" xfId="0" applyFont="1" applyBorder="1" applyAlignment="1">
      <alignment horizontal="centerContinuous"/>
    </xf>
    <xf numFmtId="0" fontId="50" fillId="0" borderId="49" xfId="0" applyFont="1" applyFill="1" applyBorder="1" applyAlignment="1">
      <alignment horizontal="centerContinuous"/>
    </xf>
    <xf numFmtId="1" fontId="45" fillId="0" borderId="81" xfId="0" applyNumberFormat="1" applyFont="1" applyFill="1" applyBorder="1" applyAlignment="1">
      <alignment horizontal="center" vertical="center"/>
    </xf>
    <xf numFmtId="1" fontId="44" fillId="0" borderId="82" xfId="0" applyNumberFormat="1" applyFont="1" applyFill="1" applyBorder="1" applyAlignment="1" applyProtection="1">
      <alignment horizontal="center" vertical="center"/>
      <protection locked="0"/>
    </xf>
    <xf numFmtId="1" fontId="44" fillId="0" borderId="52" xfId="0" applyNumberFormat="1" applyFont="1" applyFill="1" applyBorder="1" applyAlignment="1" applyProtection="1">
      <alignment horizontal="center" vertical="center"/>
      <protection locked="0"/>
    </xf>
    <xf numFmtId="1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83" xfId="53" applyFont="1" applyFill="1" applyBorder="1" applyAlignment="1">
      <alignment horizontal="center" vertical="center"/>
      <protection/>
    </xf>
    <xf numFmtId="1" fontId="45" fillId="0" borderId="19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1" fontId="45" fillId="0" borderId="43" xfId="0" applyNumberFormat="1" applyFont="1" applyFill="1" applyBorder="1" applyAlignment="1">
      <alignment horizontal="center" vertical="center"/>
    </xf>
    <xf numFmtId="1" fontId="45" fillId="0" borderId="60" xfId="0" applyNumberFormat="1" applyFont="1" applyFill="1" applyBorder="1" applyAlignment="1">
      <alignment horizontal="center" vertical="center"/>
    </xf>
    <xf numFmtId="1" fontId="45" fillId="0" borderId="59" xfId="0" applyNumberFormat="1" applyFont="1" applyFill="1" applyBorder="1" applyAlignment="1">
      <alignment horizontal="center" vertical="center"/>
    </xf>
    <xf numFmtId="1" fontId="45" fillId="0" borderId="74" xfId="0" applyNumberFormat="1" applyFont="1" applyFill="1" applyBorder="1" applyAlignment="1">
      <alignment horizontal="center" vertical="center"/>
    </xf>
    <xf numFmtId="1" fontId="45" fillId="0" borderId="82" xfId="0" applyNumberFormat="1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49" fontId="38" fillId="0" borderId="84" xfId="53" applyNumberFormat="1" applyFont="1" applyFill="1" applyBorder="1" applyAlignment="1">
      <alignment horizontal="center" vertical="center"/>
      <protection/>
    </xf>
    <xf numFmtId="49" fontId="38" fillId="0" borderId="85" xfId="53" applyNumberFormat="1" applyFont="1" applyFill="1" applyBorder="1" applyAlignment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1" fontId="46" fillId="0" borderId="19" xfId="0" applyNumberFormat="1" applyFont="1" applyFill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vertical="center"/>
    </xf>
    <xf numFmtId="1" fontId="46" fillId="0" borderId="61" xfId="0" applyNumberFormat="1" applyFont="1" applyFill="1" applyBorder="1" applyAlignment="1" applyProtection="1">
      <alignment horizontal="center" vertical="center"/>
      <protection locked="0"/>
    </xf>
    <xf numFmtId="1" fontId="44" fillId="0" borderId="86" xfId="0" applyNumberFormat="1" applyFont="1" applyFill="1" applyBorder="1" applyAlignment="1" applyProtection="1">
      <alignment horizontal="center" vertical="center"/>
      <protection locked="0"/>
    </xf>
    <xf numFmtId="49" fontId="38" fillId="0" borderId="87" xfId="53" applyNumberFormat="1" applyFont="1" applyFill="1" applyBorder="1" applyAlignment="1">
      <alignment horizontal="center" vertical="center"/>
      <protection/>
    </xf>
    <xf numFmtId="198" fontId="46" fillId="0" borderId="62" xfId="0" applyNumberFormat="1" applyFont="1" applyFill="1" applyBorder="1" applyAlignment="1" applyProtection="1">
      <alignment horizontal="center" vertical="center"/>
      <protection locked="0"/>
    </xf>
    <xf numFmtId="1" fontId="44" fillId="0" borderId="88" xfId="0" applyNumberFormat="1" applyFont="1" applyFill="1" applyBorder="1" applyAlignment="1" applyProtection="1">
      <alignment horizontal="center" vertical="center"/>
      <protection locked="0"/>
    </xf>
    <xf numFmtId="0" fontId="38" fillId="0" borderId="8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3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vertical="top" wrapText="1"/>
    </xf>
    <xf numFmtId="0" fontId="32" fillId="0" borderId="0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/>
    </xf>
    <xf numFmtId="0" fontId="44" fillId="0" borderId="90" xfId="0" applyFont="1" applyFill="1" applyBorder="1" applyAlignment="1">
      <alignment horizontal="center"/>
    </xf>
    <xf numFmtId="1" fontId="46" fillId="0" borderId="91" xfId="0" applyNumberFormat="1" applyFont="1" applyFill="1" applyBorder="1" applyAlignment="1">
      <alignment horizontal="center" vertical="center"/>
    </xf>
    <xf numFmtId="0" fontId="45" fillId="0" borderId="91" xfId="0" applyFont="1" applyFill="1" applyBorder="1" applyAlignment="1">
      <alignment horizontal="center" vertical="center"/>
    </xf>
    <xf numFmtId="49" fontId="15" fillId="0" borderId="63" xfId="5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9" fillId="0" borderId="0" xfId="0" applyFont="1" applyFill="1" applyBorder="1" applyAlignment="1">
      <alignment/>
    </xf>
    <xf numFmtId="0" fontId="25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32" fillId="0" borderId="31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9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Border="1" applyAlignment="1">
      <alignment vertical="center"/>
    </xf>
    <xf numFmtId="0" fontId="38" fillId="0" borderId="87" xfId="0" applyFont="1" applyFill="1" applyBorder="1" applyAlignment="1">
      <alignment horizontal="center" vertical="center"/>
    </xf>
    <xf numFmtId="1" fontId="49" fillId="0" borderId="0" xfId="0" applyNumberFormat="1" applyFont="1" applyFill="1" applyAlignment="1">
      <alignment vertical="center"/>
    </xf>
    <xf numFmtId="0" fontId="46" fillId="0" borderId="93" xfId="0" applyFont="1" applyFill="1" applyBorder="1" applyAlignment="1">
      <alignment horizontal="left" vertical="center"/>
    </xf>
    <xf numFmtId="0" fontId="38" fillId="0" borderId="94" xfId="0" applyFont="1" applyFill="1" applyBorder="1" applyAlignment="1">
      <alignment horizontal="center" vertical="center"/>
    </xf>
    <xf numFmtId="1" fontId="46" fillId="0" borderId="92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1" fontId="45" fillId="0" borderId="9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198" fontId="53" fillId="33" borderId="0" xfId="0" applyNumberFormat="1" applyFont="1" applyFill="1" applyBorder="1" applyAlignment="1">
      <alignment horizontal="center" vertical="center" wrapText="1"/>
    </xf>
    <xf numFmtId="2" fontId="53" fillId="34" borderId="0" xfId="0" applyNumberFormat="1" applyFont="1" applyFill="1" applyAlignment="1">
      <alignment horizontal="center" vertical="center" wrapText="1"/>
    </xf>
    <xf numFmtId="2" fontId="54" fillId="34" borderId="0" xfId="0" applyNumberFormat="1" applyFont="1" applyFill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198" fontId="53" fillId="35" borderId="0" xfId="0" applyNumberFormat="1" applyFont="1" applyFill="1" applyBorder="1" applyAlignment="1">
      <alignment horizontal="center" vertical="center" wrapText="1"/>
    </xf>
    <xf numFmtId="1" fontId="38" fillId="0" borderId="43" xfId="0" applyNumberFormat="1" applyFont="1" applyFill="1" applyBorder="1" applyAlignment="1" applyProtection="1">
      <alignment horizontal="center" vertical="center"/>
      <protection locked="0"/>
    </xf>
    <xf numFmtId="1" fontId="38" fillId="0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84" xfId="0" applyFont="1" applyFill="1" applyBorder="1" applyAlignment="1" applyProtection="1">
      <alignment horizontal="center" vertical="center"/>
      <protection locked="0"/>
    </xf>
    <xf numFmtId="1" fontId="46" fillId="0" borderId="84" xfId="0" applyNumberFormat="1" applyFont="1" applyFill="1" applyBorder="1" applyAlignment="1" applyProtection="1">
      <alignment horizontal="center" vertical="center"/>
      <protection locked="0"/>
    </xf>
    <xf numFmtId="1" fontId="46" fillId="0" borderId="86" xfId="0" applyNumberFormat="1" applyFont="1" applyFill="1" applyBorder="1" applyAlignment="1">
      <alignment horizontal="center" vertical="center"/>
    </xf>
    <xf numFmtId="49" fontId="38" fillId="0" borderId="95" xfId="53" applyNumberFormat="1" applyFont="1" applyFill="1" applyBorder="1" applyAlignment="1">
      <alignment horizontal="center" vertical="center"/>
      <protection/>
    </xf>
    <xf numFmtId="1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49" fontId="38" fillId="0" borderId="94" xfId="0" applyNumberFormat="1" applyFont="1" applyFill="1" applyBorder="1" applyAlignment="1" applyProtection="1">
      <alignment horizontal="center" vertical="center"/>
      <protection locked="0"/>
    </xf>
    <xf numFmtId="49" fontId="38" fillId="0" borderId="94" xfId="53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2" fontId="55" fillId="34" borderId="0" xfId="0" applyNumberFormat="1" applyFont="1" applyFill="1" applyBorder="1" applyAlignment="1">
      <alignment horizontal="center" vertical="center" wrapText="1"/>
    </xf>
    <xf numFmtId="2" fontId="57" fillId="34" borderId="10" xfId="0" applyNumberFormat="1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2" fontId="56" fillId="34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2" fontId="55" fillId="34" borderId="2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2" fontId="55" fillId="34" borderId="0" xfId="0" applyNumberFormat="1" applyFont="1" applyFill="1" applyAlignment="1">
      <alignment horizontal="center" vertical="center" wrapText="1"/>
    </xf>
    <xf numFmtId="198" fontId="55" fillId="33" borderId="10" xfId="0" applyNumberFormat="1" applyFont="1" applyFill="1" applyBorder="1" applyAlignment="1">
      <alignment horizontal="center" vertical="center" wrapText="1"/>
    </xf>
    <xf numFmtId="2" fontId="59" fillId="34" borderId="10" xfId="0" applyNumberFormat="1" applyFont="1" applyFill="1" applyBorder="1" applyAlignment="1">
      <alignment horizontal="center" vertical="center" wrapText="1"/>
    </xf>
    <xf numFmtId="0" fontId="55" fillId="33" borderId="74" xfId="0" applyFont="1" applyFill="1" applyBorder="1" applyAlignment="1">
      <alignment horizontal="center" vertical="center" wrapText="1"/>
    </xf>
    <xf numFmtId="2" fontId="55" fillId="34" borderId="74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198" fontId="56" fillId="34" borderId="10" xfId="0" applyNumberFormat="1" applyFont="1" applyFill="1" applyBorder="1" applyAlignment="1">
      <alignment horizontal="center" vertical="center" wrapText="1"/>
    </xf>
    <xf numFmtId="198" fontId="55" fillId="34" borderId="10" xfId="0" applyNumberFormat="1" applyFont="1" applyFill="1" applyBorder="1" applyAlignment="1">
      <alignment horizontal="center" vertical="center" wrapText="1"/>
    </xf>
    <xf numFmtId="0" fontId="55" fillId="34" borderId="96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198" fontId="55" fillId="34" borderId="0" xfId="0" applyNumberFormat="1" applyFont="1" applyFill="1" applyBorder="1" applyAlignment="1">
      <alignment horizontal="center" vertical="center" wrapText="1"/>
    </xf>
    <xf numFmtId="2" fontId="56" fillId="34" borderId="0" xfId="0" applyNumberFormat="1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2" fontId="60" fillId="34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2" fontId="60" fillId="34" borderId="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198" fontId="1" fillId="34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61" fillId="39" borderId="7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40" borderId="10" xfId="0" applyNumberFormat="1" applyFont="1" applyFill="1" applyBorder="1" applyAlignment="1">
      <alignment horizontal="center" vertical="center" wrapText="1"/>
    </xf>
    <xf numFmtId="2" fontId="61" fillId="34" borderId="24" xfId="0" applyNumberFormat="1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2" fontId="60" fillId="34" borderId="19" xfId="0" applyNumberFormat="1" applyFont="1" applyFill="1" applyBorder="1" applyAlignment="1">
      <alignment horizontal="center" vertical="center" wrapText="1"/>
    </xf>
    <xf numFmtId="198" fontId="62" fillId="33" borderId="0" xfId="0" applyNumberFormat="1" applyFont="1" applyFill="1" applyBorder="1" applyAlignment="1">
      <alignment horizontal="center" vertical="center" wrapText="1"/>
    </xf>
    <xf numFmtId="2" fontId="60" fillId="34" borderId="24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198" fontId="63" fillId="34" borderId="19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2" fontId="60" fillId="34" borderId="0" xfId="0" applyNumberFormat="1" applyFont="1" applyFill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198" fontId="62" fillId="34" borderId="0" xfId="0" applyNumberFormat="1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0" fillId="0" borderId="82" xfId="0" applyFont="1" applyFill="1" applyBorder="1" applyAlignment="1">
      <alignment horizontal="center" vertical="center" wrapText="1"/>
    </xf>
    <xf numFmtId="0" fontId="60" fillId="0" borderId="98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198" fontId="60" fillId="33" borderId="10" xfId="0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0" fontId="1" fillId="38" borderId="99" xfId="53" applyFont="1" applyFill="1" applyBorder="1" applyAlignment="1">
      <alignment horizontal="center" vertical="center" wrapText="1"/>
      <protection/>
    </xf>
    <xf numFmtId="0" fontId="64" fillId="33" borderId="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2" fillId="33" borderId="0" xfId="0" applyNumberFormat="1" applyFont="1" applyFill="1" applyBorder="1" applyAlignment="1">
      <alignment horizontal="center" vertical="center" wrapText="1"/>
    </xf>
    <xf numFmtId="0" fontId="61" fillId="40" borderId="24" xfId="0" applyFont="1" applyFill="1" applyBorder="1" applyAlignment="1">
      <alignment horizontal="center" vertical="center" wrapText="1"/>
    </xf>
    <xf numFmtId="0" fontId="61" fillId="37" borderId="0" xfId="0" applyFont="1" applyFill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1" fontId="61" fillId="35" borderId="10" xfId="0" applyNumberFormat="1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2" fontId="60" fillId="35" borderId="0" xfId="0" applyNumberFormat="1" applyFont="1" applyFill="1" applyBorder="1" applyAlignment="1">
      <alignment horizontal="center" vertical="center" wrapText="1"/>
    </xf>
    <xf numFmtId="198" fontId="61" fillId="35" borderId="0" xfId="0" applyNumberFormat="1" applyFont="1" applyFill="1" applyBorder="1" applyAlignment="1">
      <alignment horizontal="center" vertical="center" wrapText="1"/>
    </xf>
    <xf numFmtId="198" fontId="60" fillId="35" borderId="0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" fontId="61" fillId="41" borderId="10" xfId="0" applyNumberFormat="1" applyFont="1" applyFill="1" applyBorder="1" applyAlignment="1">
      <alignment horizontal="center" vertical="center" wrapText="1"/>
    </xf>
    <xf numFmtId="1" fontId="46" fillId="0" borderId="93" xfId="0" applyNumberFormat="1" applyFont="1" applyFill="1" applyBorder="1" applyAlignment="1">
      <alignment horizontal="left" vertical="center"/>
    </xf>
    <xf numFmtId="49" fontId="40" fillId="0" borderId="100" xfId="53" applyNumberFormat="1" applyFont="1" applyFill="1" applyBorder="1" applyAlignment="1">
      <alignment horizontal="center" vertical="center"/>
      <protection/>
    </xf>
    <xf numFmtId="49" fontId="40" fillId="0" borderId="101" xfId="53" applyNumberFormat="1" applyFont="1" applyFill="1" applyBorder="1" applyAlignment="1">
      <alignment horizontal="center" vertical="center"/>
      <protection/>
    </xf>
    <xf numFmtId="1" fontId="38" fillId="0" borderId="52" xfId="0" applyNumberFormat="1" applyFont="1" applyFill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/>
      <protection locked="0"/>
    </xf>
    <xf numFmtId="1" fontId="46" fillId="0" borderId="102" xfId="0" applyNumberFormat="1" applyFont="1" applyFill="1" applyBorder="1" applyAlignment="1">
      <alignment horizontal="center" vertical="center"/>
    </xf>
    <xf numFmtId="2" fontId="60" fillId="34" borderId="43" xfId="0" applyNumberFormat="1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96" xfId="0" applyFont="1" applyFill="1" applyBorder="1" applyAlignment="1">
      <alignment horizontal="center" vertical="center" wrapText="1"/>
    </xf>
    <xf numFmtId="2" fontId="61" fillId="34" borderId="33" xfId="0" applyNumberFormat="1" applyFont="1" applyFill="1" applyBorder="1" applyAlignment="1">
      <alignment horizontal="center" vertical="center" wrapText="1"/>
    </xf>
    <xf numFmtId="2" fontId="57" fillId="34" borderId="33" xfId="0" applyNumberFormat="1" applyFont="1" applyFill="1" applyBorder="1" applyAlignment="1">
      <alignment horizontal="center" vertical="center" wrapText="1"/>
    </xf>
    <xf numFmtId="2" fontId="61" fillId="34" borderId="75" xfId="0" applyNumberFormat="1" applyFont="1" applyFill="1" applyBorder="1" applyAlignment="1">
      <alignment horizontal="center" vertical="center" wrapText="1"/>
    </xf>
    <xf numFmtId="198" fontId="63" fillId="34" borderId="33" xfId="0" applyNumberFormat="1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2" fontId="60" fillId="34" borderId="33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98" fontId="63" fillId="34" borderId="32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198" fontId="55" fillId="34" borderId="19" xfId="0" applyNumberFormat="1" applyFont="1" applyFill="1" applyBorder="1" applyAlignment="1">
      <alignment horizontal="center" vertical="center" wrapText="1"/>
    </xf>
    <xf numFmtId="2" fontId="55" fillId="34" borderId="33" xfId="0" applyNumberFormat="1" applyFont="1" applyFill="1" applyBorder="1" applyAlignment="1">
      <alignment horizontal="center" vertical="center" wrapText="1"/>
    </xf>
    <xf numFmtId="198" fontId="55" fillId="33" borderId="19" xfId="0" applyNumberFormat="1" applyFont="1" applyFill="1" applyBorder="1" applyAlignment="1">
      <alignment horizontal="center" vertical="center" wrapText="1"/>
    </xf>
    <xf numFmtId="2" fontId="60" fillId="34" borderId="96" xfId="0" applyNumberFormat="1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42" borderId="4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2" fontId="55" fillId="34" borderId="103" xfId="0" applyNumberFormat="1" applyFont="1" applyFill="1" applyBorder="1" applyAlignment="1">
      <alignment horizontal="center" vertical="center" wrapText="1"/>
    </xf>
    <xf numFmtId="2" fontId="55" fillId="34" borderId="104" xfId="0" applyNumberFormat="1" applyFont="1" applyFill="1" applyBorder="1" applyAlignment="1">
      <alignment horizontal="center" vertical="center" wrapText="1"/>
    </xf>
    <xf numFmtId="2" fontId="55" fillId="34" borderId="32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61" fillId="43" borderId="0" xfId="0" applyFont="1" applyFill="1" applyAlignment="1">
      <alignment horizontal="center" vertical="center" wrapText="1"/>
    </xf>
    <xf numFmtId="0" fontId="38" fillId="0" borderId="59" xfId="53" applyFont="1" applyFill="1" applyBorder="1" applyAlignment="1">
      <alignment horizontal="center" vertical="center"/>
      <protection/>
    </xf>
    <xf numFmtId="0" fontId="38" fillId="0" borderId="105" xfId="53" applyFont="1" applyFill="1" applyBorder="1" applyAlignment="1">
      <alignment horizontal="center" vertical="center"/>
      <protection/>
    </xf>
    <xf numFmtId="2" fontId="57" fillId="34" borderId="19" xfId="0" applyNumberFormat="1" applyFont="1" applyFill="1" applyBorder="1" applyAlignment="1">
      <alignment horizontal="center" vertical="center" wrapText="1"/>
    </xf>
    <xf numFmtId="49" fontId="44" fillId="0" borderId="59" xfId="0" applyNumberFormat="1" applyFont="1" applyFill="1" applyBorder="1" applyAlignment="1" applyProtection="1">
      <alignment horizontal="center" vertical="center"/>
      <protection locked="0"/>
    </xf>
    <xf numFmtId="49" fontId="44" fillId="0" borderId="74" xfId="0" applyNumberFormat="1" applyFont="1" applyFill="1" applyBorder="1" applyAlignment="1" applyProtection="1">
      <alignment horizontal="center" vertical="center"/>
      <protection locked="0"/>
    </xf>
    <xf numFmtId="1" fontId="38" fillId="0" borderId="59" xfId="0" applyNumberFormat="1" applyFont="1" applyFill="1" applyBorder="1" applyAlignment="1" applyProtection="1">
      <alignment horizontal="center" vertical="center"/>
      <protection locked="0"/>
    </xf>
    <xf numFmtId="1" fontId="38" fillId="0" borderId="74" xfId="0" applyNumberFormat="1" applyFont="1" applyFill="1" applyBorder="1" applyAlignment="1" applyProtection="1">
      <alignment horizontal="center" vertical="center"/>
      <protection locked="0"/>
    </xf>
    <xf numFmtId="1" fontId="38" fillId="0" borderId="82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60" xfId="0" applyFont="1" applyFill="1" applyBorder="1" applyAlignment="1" applyProtection="1">
      <alignment horizontal="center" vertical="center"/>
      <protection locked="0"/>
    </xf>
    <xf numFmtId="1" fontId="44" fillId="0" borderId="60" xfId="0" applyNumberFormat="1" applyFont="1" applyFill="1" applyBorder="1" applyAlignment="1" applyProtection="1">
      <alignment horizontal="center" vertical="center"/>
      <protection locked="0"/>
    </xf>
    <xf numFmtId="1" fontId="44" fillId="0" borderId="19" xfId="0" applyNumberFormat="1" applyFont="1" applyFill="1" applyBorder="1" applyAlignment="1" applyProtection="1">
      <alignment horizontal="center" vertical="center"/>
      <protection locked="0"/>
    </xf>
    <xf numFmtId="1" fontId="44" fillId="0" borderId="43" xfId="0" applyNumberFormat="1" applyFont="1" applyFill="1" applyBorder="1" applyAlignment="1" applyProtection="1">
      <alignment horizontal="center" vertical="center"/>
      <protection locked="0"/>
    </xf>
    <xf numFmtId="1" fontId="46" fillId="0" borderId="60" xfId="0" applyNumberFormat="1" applyFont="1" applyFill="1" applyBorder="1" applyAlignment="1" applyProtection="1">
      <alignment horizontal="center" vertical="center"/>
      <protection locked="0"/>
    </xf>
    <xf numFmtId="1" fontId="61" fillId="0" borderId="10" xfId="0" applyNumberFormat="1" applyFont="1" applyFill="1" applyBorder="1" applyAlignment="1">
      <alignment horizontal="center" vertical="center" wrapText="1"/>
    </xf>
    <xf numFmtId="1" fontId="61" fillId="43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1" fontId="44" fillId="0" borderId="24" xfId="0" applyNumberFormat="1" applyFont="1" applyFill="1" applyBorder="1" applyAlignment="1" applyProtection="1">
      <alignment horizontal="center" vertical="center"/>
      <protection locked="0"/>
    </xf>
    <xf numFmtId="1" fontId="44" fillId="0" borderId="6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49" fontId="38" fillId="0" borderId="85" xfId="53" applyNumberFormat="1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1" fontId="44" fillId="0" borderId="74" xfId="0" applyNumberFormat="1" applyFont="1" applyFill="1" applyBorder="1" applyAlignment="1" applyProtection="1">
      <alignment horizontal="center" vertical="center"/>
      <protection locked="0"/>
    </xf>
    <xf numFmtId="0" fontId="61" fillId="44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34" fillId="0" borderId="0" xfId="0" applyFont="1" applyFill="1" applyAlignment="1">
      <alignment horizontal="left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3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4" fillId="0" borderId="0" xfId="0" applyFont="1" applyFill="1" applyBorder="1" applyAlignment="1">
      <alignment vertical="center" wrapText="1"/>
    </xf>
    <xf numFmtId="1" fontId="46" fillId="0" borderId="52" xfId="0" applyNumberFormat="1" applyFont="1" applyFill="1" applyBorder="1" applyAlignment="1" applyProtection="1">
      <alignment horizontal="center" vertical="center"/>
      <protection locked="0"/>
    </xf>
    <xf numFmtId="0" fontId="46" fillId="0" borderId="60" xfId="0" applyNumberFormat="1" applyFont="1" applyFill="1" applyBorder="1" applyAlignment="1" applyProtection="1">
      <alignment horizontal="center" vertical="center"/>
      <protection locked="0"/>
    </xf>
    <xf numFmtId="0" fontId="44" fillId="0" borderId="19" xfId="0" applyNumberFormat="1" applyFont="1" applyFill="1" applyBorder="1" applyAlignment="1" applyProtection="1">
      <alignment horizontal="center" vertical="center"/>
      <protection locked="0"/>
    </xf>
    <xf numFmtId="0" fontId="46" fillId="0" borderId="91" xfId="0" applyFont="1" applyFill="1" applyBorder="1" applyAlignment="1">
      <alignment horizontal="center"/>
    </xf>
    <xf numFmtId="1" fontId="46" fillId="0" borderId="88" xfId="0" applyNumberFormat="1" applyFont="1" applyFill="1" applyBorder="1" applyAlignment="1">
      <alignment horizontal="center" vertical="center"/>
    </xf>
    <xf numFmtId="0" fontId="46" fillId="0" borderId="61" xfId="0" applyNumberFormat="1" applyFont="1" applyFill="1" applyBorder="1" applyAlignment="1" applyProtection="1">
      <alignment horizontal="center" vertical="center"/>
      <protection locked="0"/>
    </xf>
    <xf numFmtId="49" fontId="40" fillId="0" borderId="106" xfId="53" applyNumberFormat="1" applyFont="1" applyFill="1" applyBorder="1" applyAlignment="1">
      <alignment horizontal="center" vertical="center"/>
      <protection/>
    </xf>
    <xf numFmtId="0" fontId="44" fillId="0" borderId="94" xfId="0" applyFont="1" applyFill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>
      <alignment horizontal="center"/>
    </xf>
    <xf numFmtId="1" fontId="44" fillId="33" borderId="13" xfId="0" applyNumberFormat="1" applyFont="1" applyFill="1" applyBorder="1" applyAlignment="1">
      <alignment horizontal="center" vertical="center"/>
    </xf>
    <xf numFmtId="1" fontId="44" fillId="33" borderId="52" xfId="0" applyNumberFormat="1" applyFont="1" applyFill="1" applyBorder="1" applyAlignment="1" applyProtection="1">
      <alignment horizontal="center" vertical="center"/>
      <protection locked="0"/>
    </xf>
    <xf numFmtId="1" fontId="44" fillId="33" borderId="72" xfId="0" applyNumberFormat="1" applyFont="1" applyFill="1" applyBorder="1" applyAlignment="1" applyProtection="1">
      <alignment horizontal="center" vertical="center"/>
      <protection locked="0"/>
    </xf>
    <xf numFmtId="1" fontId="44" fillId="33" borderId="10" xfId="0" applyNumberFormat="1" applyFont="1" applyFill="1" applyBorder="1" applyAlignment="1" applyProtection="1">
      <alignment horizontal="center" vertical="center"/>
      <protection locked="0"/>
    </xf>
    <xf numFmtId="1" fontId="44" fillId="33" borderId="11" xfId="0" applyNumberFormat="1" applyFont="1" applyFill="1" applyBorder="1" applyAlignment="1" applyProtection="1">
      <alignment horizontal="center" vertical="center"/>
      <protection locked="0"/>
    </xf>
    <xf numFmtId="1" fontId="44" fillId="33" borderId="74" xfId="0" applyNumberFormat="1" applyFont="1" applyFill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0" fontId="38" fillId="0" borderId="107" xfId="0" applyFont="1" applyFill="1" applyBorder="1" applyAlignment="1" applyProtection="1">
      <alignment horizontal="center" vertical="center"/>
      <protection locked="0"/>
    </xf>
    <xf numFmtId="0" fontId="38" fillId="0" borderId="108" xfId="0" applyFont="1" applyFill="1" applyBorder="1" applyAlignment="1" applyProtection="1">
      <alignment horizontal="center" vertical="center"/>
      <protection locked="0"/>
    </xf>
    <xf numFmtId="1" fontId="44" fillId="0" borderId="109" xfId="0" applyNumberFormat="1" applyFont="1" applyFill="1" applyBorder="1" applyAlignment="1" applyProtection="1">
      <alignment horizontal="center" vertical="center"/>
      <protection locked="0"/>
    </xf>
    <xf numFmtId="0" fontId="38" fillId="0" borderId="42" xfId="0" applyFont="1" applyFill="1" applyBorder="1" applyAlignment="1" applyProtection="1">
      <alignment horizontal="center" vertical="center"/>
      <protection locked="0"/>
    </xf>
    <xf numFmtId="0" fontId="38" fillId="0" borderId="110" xfId="0" applyFont="1" applyFill="1" applyBorder="1" applyAlignment="1" applyProtection="1">
      <alignment horizontal="center" vertical="center"/>
      <protection locked="0"/>
    </xf>
    <xf numFmtId="1" fontId="44" fillId="0" borderId="25" xfId="0" applyNumberFormat="1" applyFont="1" applyFill="1" applyBorder="1" applyAlignment="1" applyProtection="1">
      <alignment horizontal="center" vertical="center"/>
      <protection locked="0"/>
    </xf>
    <xf numFmtId="49" fontId="38" fillId="0" borderId="111" xfId="53" applyNumberFormat="1" applyFont="1" applyFill="1" applyBorder="1" applyAlignment="1">
      <alignment horizontal="center" vertical="center"/>
      <protection/>
    </xf>
    <xf numFmtId="0" fontId="44" fillId="0" borderId="43" xfId="0" applyFont="1" applyFill="1" applyBorder="1" applyAlignment="1" applyProtection="1">
      <alignment horizontal="center" vertical="center"/>
      <protection locked="0"/>
    </xf>
    <xf numFmtId="49" fontId="38" fillId="0" borderId="10" xfId="53" applyNumberFormat="1" applyFont="1" applyFill="1" applyBorder="1" applyAlignment="1">
      <alignment horizontal="center" vertical="center"/>
      <protection/>
    </xf>
    <xf numFmtId="0" fontId="67" fillId="0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198" fontId="67" fillId="34" borderId="10" xfId="0" applyNumberFormat="1" applyFont="1" applyFill="1" applyBorder="1" applyAlignment="1">
      <alignment horizontal="center" vertical="center" wrapText="1"/>
    </xf>
    <xf numFmtId="198" fontId="67" fillId="34" borderId="43" xfId="0" applyNumberFormat="1" applyFont="1" applyFill="1" applyBorder="1" applyAlignment="1">
      <alignment horizontal="center" vertical="center" wrapText="1"/>
    </xf>
    <xf numFmtId="0" fontId="67" fillId="0" borderId="86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198" fontId="68" fillId="34" borderId="60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198" fontId="69" fillId="34" borderId="10" xfId="0" applyNumberFormat="1" applyFont="1" applyFill="1" applyBorder="1" applyAlignment="1">
      <alignment horizontal="center" vertical="center"/>
    </xf>
    <xf numFmtId="198" fontId="68" fillId="34" borderId="43" xfId="0" applyNumberFormat="1" applyFont="1" applyFill="1" applyBorder="1" applyAlignment="1">
      <alignment horizontal="center" vertical="center"/>
    </xf>
    <xf numFmtId="0" fontId="68" fillId="0" borderId="86" xfId="0" applyFont="1" applyFill="1" applyBorder="1" applyAlignment="1">
      <alignment horizontal="center" vertical="center"/>
    </xf>
    <xf numFmtId="0" fontId="68" fillId="0" borderId="86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198" fontId="68" fillId="34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 wrapText="1"/>
    </xf>
    <xf numFmtId="198" fontId="70" fillId="34" borderId="10" xfId="0" applyNumberFormat="1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2" fillId="34" borderId="43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 wrapText="1"/>
    </xf>
    <xf numFmtId="0" fontId="68" fillId="45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98" fontId="72" fillId="34" borderId="10" xfId="0" applyNumberFormat="1" applyFont="1" applyFill="1" applyBorder="1" applyAlignment="1">
      <alignment horizontal="center" vertical="center"/>
    </xf>
    <xf numFmtId="198" fontId="72" fillId="34" borderId="43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198" fontId="72" fillId="34" borderId="10" xfId="0" applyNumberFormat="1" applyFont="1" applyFill="1" applyBorder="1" applyAlignment="1">
      <alignment horizontal="center" vertical="center" wrapText="1"/>
    </xf>
    <xf numFmtId="0" fontId="71" fillId="39" borderId="31" xfId="53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68" fillId="46" borderId="10" xfId="0" applyFont="1" applyFill="1" applyBorder="1" applyAlignment="1">
      <alignment horizontal="center" vertical="center" wrapText="1"/>
    </xf>
    <xf numFmtId="1" fontId="68" fillId="0" borderId="19" xfId="0" applyNumberFormat="1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/>
    </xf>
    <xf numFmtId="0" fontId="71" fillId="34" borderId="60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0" fontId="71" fillId="0" borderId="19" xfId="0" applyFont="1" applyFill="1" applyBorder="1" applyAlignment="1">
      <alignment horizontal="center"/>
    </xf>
    <xf numFmtId="0" fontId="71" fillId="4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33" borderId="10" xfId="0" applyFont="1" applyFill="1" applyBorder="1" applyAlignment="1">
      <alignment horizontal="center"/>
    </xf>
    <xf numFmtId="198" fontId="74" fillId="34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 wrapText="1"/>
    </xf>
    <xf numFmtId="198" fontId="70" fillId="34" borderId="43" xfId="0" applyNumberFormat="1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71" fillId="34" borderId="6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68" fillId="47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6" fillId="0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0" fontId="76" fillId="34" borderId="60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198" fontId="76" fillId="34" borderId="10" xfId="0" applyNumberFormat="1" applyFont="1" applyFill="1" applyBorder="1" applyAlignment="1">
      <alignment horizontal="center" vertical="center"/>
    </xf>
    <xf numFmtId="198" fontId="76" fillId="34" borderId="60" xfId="0" applyNumberFormat="1" applyFont="1" applyFill="1" applyBorder="1" applyAlignment="1">
      <alignment horizontal="center" vertical="center"/>
    </xf>
    <xf numFmtId="0" fontId="76" fillId="33" borderId="19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6" fillId="34" borderId="10" xfId="0" applyFont="1" applyFill="1" applyBorder="1" applyAlignment="1">
      <alignment/>
    </xf>
    <xf numFmtId="0" fontId="66" fillId="34" borderId="60" xfId="0" applyFont="1" applyFill="1" applyBorder="1" applyAlignment="1">
      <alignment/>
    </xf>
    <xf numFmtId="0" fontId="66" fillId="0" borderId="19" xfId="0" applyFont="1" applyBorder="1" applyAlignment="1">
      <alignment horizontal="center" vertical="center"/>
    </xf>
    <xf numFmtId="198" fontId="76" fillId="34" borderId="43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8" fillId="48" borderId="10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/>
    </xf>
    <xf numFmtId="0" fontId="71" fillId="0" borderId="10" xfId="0" applyFont="1" applyBorder="1" applyAlignment="1">
      <alignment/>
    </xf>
    <xf numFmtId="0" fontId="71" fillId="34" borderId="10" xfId="0" applyFont="1" applyFill="1" applyBorder="1" applyAlignment="1">
      <alignment/>
    </xf>
    <xf numFmtId="0" fontId="71" fillId="34" borderId="60" xfId="0" applyFont="1" applyFill="1" applyBorder="1" applyAlignment="1">
      <alignment/>
    </xf>
    <xf numFmtId="0" fontId="71" fillId="48" borderId="10" xfId="0" applyFont="1" applyFill="1" applyBorder="1" applyAlignment="1">
      <alignment horizontal="center" vertical="center" wrapText="1"/>
    </xf>
    <xf numFmtId="0" fontId="68" fillId="34" borderId="60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198" fontId="68" fillId="34" borderId="19" xfId="0" applyNumberFormat="1" applyFont="1" applyFill="1" applyBorder="1" applyAlignment="1">
      <alignment horizontal="center" vertical="center"/>
    </xf>
    <xf numFmtId="198" fontId="68" fillId="34" borderId="86" xfId="0" applyNumberFormat="1" applyFont="1" applyFill="1" applyBorder="1" applyAlignment="1">
      <alignment horizontal="center" vertical="center"/>
    </xf>
    <xf numFmtId="198" fontId="68" fillId="33" borderId="0" xfId="0" applyNumberFormat="1" applyFont="1" applyFill="1" applyBorder="1" applyAlignment="1">
      <alignment horizontal="center" vertical="center"/>
    </xf>
    <xf numFmtId="0" fontId="68" fillId="0" borderId="82" xfId="0" applyFont="1" applyFill="1" applyBorder="1" applyAlignment="1">
      <alignment horizontal="center" vertical="center"/>
    </xf>
    <xf numFmtId="0" fontId="67" fillId="0" borderId="82" xfId="0" applyFont="1" applyFill="1" applyBorder="1" applyAlignment="1">
      <alignment horizontal="center" vertical="center"/>
    </xf>
    <xf numFmtId="198" fontId="67" fillId="34" borderId="60" xfId="0" applyNumberFormat="1" applyFont="1" applyFill="1" applyBorder="1" applyAlignment="1">
      <alignment horizontal="center" vertical="center" wrapText="1"/>
    </xf>
    <xf numFmtId="198" fontId="68" fillId="33" borderId="10" xfId="0" applyNumberFormat="1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/>
    </xf>
    <xf numFmtId="1" fontId="71" fillId="36" borderId="19" xfId="0" applyNumberFormat="1" applyFont="1" applyFill="1" applyBorder="1" applyAlignment="1">
      <alignment horizontal="center" vertical="center"/>
    </xf>
    <xf numFmtId="1" fontId="71" fillId="36" borderId="10" xfId="0" applyNumberFormat="1" applyFont="1" applyFill="1" applyBorder="1" applyAlignment="1">
      <alignment horizontal="center" vertical="center" wrapText="1"/>
    </xf>
    <xf numFmtId="1" fontId="68" fillId="36" borderId="19" xfId="0" applyNumberFormat="1" applyFont="1" applyFill="1" applyBorder="1" applyAlignment="1">
      <alignment horizontal="center" vertical="center" wrapText="1"/>
    </xf>
    <xf numFmtId="198" fontId="77" fillId="34" borderId="10" xfId="0" applyNumberFormat="1" applyFont="1" applyFill="1" applyBorder="1" applyAlignment="1">
      <alignment horizontal="center" vertical="center"/>
    </xf>
    <xf numFmtId="1" fontId="68" fillId="36" borderId="19" xfId="0" applyNumberFormat="1" applyFont="1" applyFill="1" applyBorder="1" applyAlignment="1">
      <alignment horizontal="center" vertical="center"/>
    </xf>
    <xf numFmtId="0" fontId="68" fillId="36" borderId="19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 wrapText="1"/>
    </xf>
    <xf numFmtId="198" fontId="76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1" fontId="71" fillId="33" borderId="19" xfId="0" applyNumberFormat="1" applyFont="1" applyFill="1" applyBorder="1" applyAlignment="1">
      <alignment horizontal="center" vertical="center"/>
    </xf>
    <xf numFmtId="1" fontId="68" fillId="33" borderId="19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" fontId="71" fillId="0" borderId="19" xfId="0" applyNumberFormat="1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center" wrapText="1"/>
    </xf>
    <xf numFmtId="0" fontId="68" fillId="46" borderId="19" xfId="0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 wrapText="1"/>
    </xf>
    <xf numFmtId="1" fontId="68" fillId="46" borderId="19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1" fontId="71" fillId="33" borderId="10" xfId="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34" borderId="6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76" fillId="0" borderId="10" xfId="0" applyFont="1" applyFill="1" applyBorder="1" applyAlignment="1">
      <alignment horizontal="left" vertical="center" wrapText="1"/>
    </xf>
    <xf numFmtId="198" fontId="68" fillId="33" borderId="19" xfId="0" applyNumberFormat="1" applyFont="1" applyFill="1" applyBorder="1" applyAlignment="1">
      <alignment horizontal="center" vertical="center"/>
    </xf>
    <xf numFmtId="198" fontId="72" fillId="34" borderId="60" xfId="0" applyNumberFormat="1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 wrapText="1"/>
    </xf>
    <xf numFmtId="0" fontId="76" fillId="39" borderId="13" xfId="0" applyFont="1" applyFill="1" applyBorder="1" applyAlignment="1">
      <alignment horizontal="center" vertical="center"/>
    </xf>
    <xf numFmtId="1" fontId="68" fillId="49" borderId="19" xfId="0" applyNumberFormat="1" applyFont="1" applyFill="1" applyBorder="1" applyAlignment="1">
      <alignment horizontal="center" vertical="center"/>
    </xf>
    <xf numFmtId="0" fontId="71" fillId="49" borderId="10" xfId="0" applyFont="1" applyFill="1" applyBorder="1" applyAlignment="1">
      <alignment horizontal="center" vertical="center" wrapText="1"/>
    </xf>
    <xf numFmtId="198" fontId="78" fillId="34" borderId="10" xfId="0" applyNumberFormat="1" applyFont="1" applyFill="1" applyBorder="1" applyAlignment="1">
      <alignment horizontal="center" vertical="center"/>
    </xf>
    <xf numFmtId="198" fontId="78" fillId="34" borderId="60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 wrapText="1"/>
    </xf>
    <xf numFmtId="198" fontId="76" fillId="33" borderId="10" xfId="0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198" fontId="76" fillId="33" borderId="19" xfId="0" applyNumberFormat="1" applyFont="1" applyFill="1" applyBorder="1" applyAlignment="1">
      <alignment horizontal="center" vertical="center"/>
    </xf>
    <xf numFmtId="0" fontId="76" fillId="33" borderId="10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6" fillId="34" borderId="60" xfId="0" applyFont="1" applyFill="1" applyBorder="1" applyAlignment="1">
      <alignment horizontal="center"/>
    </xf>
    <xf numFmtId="198" fontId="76" fillId="34" borderId="96" xfId="0" applyNumberFormat="1" applyFont="1" applyFill="1" applyBorder="1" applyAlignment="1">
      <alignment horizontal="center" vertical="center"/>
    </xf>
    <xf numFmtId="198" fontId="76" fillId="33" borderId="24" xfId="0" applyNumberFormat="1" applyFont="1" applyFill="1" applyBorder="1" applyAlignment="1">
      <alignment horizontal="center" vertical="center"/>
    </xf>
    <xf numFmtId="0" fontId="76" fillId="33" borderId="24" xfId="0" applyFont="1" applyFill="1" applyBorder="1" applyAlignment="1">
      <alignment horizontal="center" vertical="center" wrapText="1"/>
    </xf>
    <xf numFmtId="198" fontId="76" fillId="34" borderId="24" xfId="0" applyNumberFormat="1" applyFont="1" applyFill="1" applyBorder="1" applyAlignment="1">
      <alignment horizontal="center" vertical="center"/>
    </xf>
    <xf numFmtId="198" fontId="76" fillId="34" borderId="61" xfId="0" applyNumberFormat="1" applyFont="1" applyFill="1" applyBorder="1" applyAlignment="1">
      <alignment horizontal="center" vertical="center"/>
    </xf>
    <xf numFmtId="198" fontId="76" fillId="33" borderId="13" xfId="0" applyNumberFormat="1" applyFont="1" applyFill="1" applyBorder="1" applyAlignment="1">
      <alignment horizontal="center" vertical="center"/>
    </xf>
    <xf numFmtId="0" fontId="76" fillId="33" borderId="24" xfId="0" applyFont="1" applyFill="1" applyBorder="1" applyAlignment="1">
      <alignment horizontal="center" vertical="center"/>
    </xf>
    <xf numFmtId="0" fontId="76" fillId="33" borderId="24" xfId="0" applyNumberFormat="1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/>
    </xf>
    <xf numFmtId="0" fontId="66" fillId="34" borderId="24" xfId="0" applyFont="1" applyFill="1" applyBorder="1" applyAlignment="1">
      <alignment horizontal="center"/>
    </xf>
    <xf numFmtId="0" fontId="66" fillId="34" borderId="61" xfId="0" applyFont="1" applyFill="1" applyBorder="1" applyAlignment="1">
      <alignment horizontal="center"/>
    </xf>
    <xf numFmtId="0" fontId="76" fillId="44" borderId="13" xfId="0" applyFont="1" applyFill="1" applyBorder="1" applyAlignment="1">
      <alignment horizontal="center" vertical="center"/>
    </xf>
    <xf numFmtId="1" fontId="44" fillId="33" borderId="24" xfId="0" applyNumberFormat="1" applyFont="1" applyFill="1" applyBorder="1" applyAlignment="1">
      <alignment horizontal="center" vertical="center" wrapText="1"/>
    </xf>
    <xf numFmtId="198" fontId="76" fillId="34" borderId="112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198" fontId="76" fillId="34" borderId="52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198" fontId="76" fillId="34" borderId="19" xfId="0" applyNumberFormat="1" applyFont="1" applyFill="1" applyBorder="1" applyAlignment="1">
      <alignment horizontal="center" vertical="center"/>
    </xf>
    <xf numFmtId="198" fontId="45" fillId="33" borderId="0" xfId="0" applyNumberFormat="1" applyFont="1" applyFill="1" applyBorder="1" applyAlignment="1">
      <alignment horizontal="center" vertical="center"/>
    </xf>
    <xf numFmtId="198" fontId="45" fillId="35" borderId="0" xfId="0" applyNumberFormat="1" applyFont="1" applyFill="1" applyBorder="1" applyAlignment="1">
      <alignment horizontal="center" vertical="center"/>
    </xf>
    <xf numFmtId="0" fontId="76" fillId="35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198" fontId="76" fillId="34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02" xfId="0" applyFont="1" applyFill="1" applyBorder="1" applyAlignment="1">
      <alignment horizontal="center" vertical="center"/>
    </xf>
    <xf numFmtId="198" fontId="76" fillId="34" borderId="113" xfId="0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198" fontId="79" fillId="34" borderId="10" xfId="0" applyNumberFormat="1" applyFont="1" applyFill="1" applyBorder="1" applyAlignment="1">
      <alignment horizontal="center" vertical="center"/>
    </xf>
    <xf numFmtId="198" fontId="79" fillId="34" borderId="19" xfId="0" applyNumberFormat="1" applyFont="1" applyFill="1" applyBorder="1" applyAlignment="1">
      <alignment horizontal="center" vertical="center"/>
    </xf>
    <xf numFmtId="198" fontId="79" fillId="34" borderId="86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198" fontId="46" fillId="0" borderId="0" xfId="0" applyNumberFormat="1" applyFont="1" applyAlignment="1">
      <alignment/>
    </xf>
    <xf numFmtId="0" fontId="66" fillId="3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44" fillId="0" borderId="72" xfId="0" applyNumberFormat="1" applyFont="1" applyFill="1" applyBorder="1" applyAlignment="1" applyProtection="1">
      <alignment horizontal="center" vertical="center"/>
      <protection locked="0"/>
    </xf>
    <xf numFmtId="1" fontId="44" fillId="33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114" xfId="53" applyNumberFormat="1" applyFont="1" applyFill="1" applyBorder="1" applyAlignment="1">
      <alignment horizontal="center" vertical="center" wrapText="1"/>
      <protection/>
    </xf>
    <xf numFmtId="49" fontId="38" fillId="0" borderId="24" xfId="53" applyNumberFormat="1" applyFont="1" applyFill="1" applyBorder="1" applyAlignment="1">
      <alignment horizontal="center" vertical="center"/>
      <protection/>
    </xf>
    <xf numFmtId="49" fontId="38" fillId="0" borderId="115" xfId="53" applyNumberFormat="1" applyFont="1" applyFill="1" applyBorder="1" applyAlignment="1">
      <alignment horizontal="center" vertical="center"/>
      <protection/>
    </xf>
    <xf numFmtId="1" fontId="46" fillId="0" borderId="13" xfId="0" applyNumberFormat="1" applyFont="1" applyFill="1" applyBorder="1" applyAlignment="1" applyProtection="1">
      <alignment horizontal="center" vertical="center"/>
      <protection locked="0"/>
    </xf>
    <xf numFmtId="1" fontId="46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49" fontId="4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49" fontId="38" fillId="0" borderId="60" xfId="53" applyNumberFormat="1" applyFont="1" applyFill="1" applyBorder="1" applyAlignment="1">
      <alignment horizontal="center" vertical="center"/>
      <protection/>
    </xf>
    <xf numFmtId="1" fontId="44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49" fontId="40" fillId="0" borderId="19" xfId="53" applyNumberFormat="1" applyFont="1" applyFill="1" applyBorder="1" applyAlignment="1">
      <alignment horizontal="center" vertical="center" wrapText="1"/>
      <protection/>
    </xf>
    <xf numFmtId="49" fontId="38" fillId="0" borderId="96" xfId="53" applyNumberFormat="1" applyFont="1" applyFill="1" applyBorder="1" applyAlignment="1">
      <alignment horizontal="center" vertical="center"/>
      <protection/>
    </xf>
    <xf numFmtId="0" fontId="44" fillId="33" borderId="59" xfId="0" applyFont="1" applyFill="1" applyBorder="1" applyAlignment="1" applyProtection="1">
      <alignment horizontal="center" vertical="center"/>
      <protection locked="0"/>
    </xf>
    <xf numFmtId="0" fontId="44" fillId="33" borderId="74" xfId="0" applyFont="1" applyFill="1" applyBorder="1" applyAlignment="1" applyProtection="1">
      <alignment horizontal="center" vertical="center"/>
      <protection locked="0"/>
    </xf>
    <xf numFmtId="1" fontId="44" fillId="33" borderId="73" xfId="0" applyNumberFormat="1" applyFont="1" applyFill="1" applyBorder="1" applyAlignment="1" applyProtection="1">
      <alignment horizontal="center" vertical="center"/>
      <protection locked="0"/>
    </xf>
    <xf numFmtId="1" fontId="44" fillId="33" borderId="47" xfId="0" applyNumberFormat="1" applyFont="1" applyFill="1" applyBorder="1" applyAlignment="1" applyProtection="1">
      <alignment horizontal="center" vertical="center"/>
      <protection locked="0"/>
    </xf>
    <xf numFmtId="1" fontId="44" fillId="33" borderId="59" xfId="0" applyNumberFormat="1" applyFont="1" applyFill="1" applyBorder="1" applyAlignment="1" applyProtection="1">
      <alignment horizontal="center" vertical="center"/>
      <protection locked="0"/>
    </xf>
    <xf numFmtId="0" fontId="44" fillId="33" borderId="27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/>
      <protection locked="0"/>
    </xf>
    <xf numFmtId="1" fontId="44" fillId="33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116" xfId="53" applyNumberFormat="1" applyFont="1" applyFill="1" applyBorder="1" applyAlignment="1">
      <alignment horizontal="center" vertical="center"/>
      <protection/>
    </xf>
    <xf numFmtId="49" fontId="38" fillId="0" borderId="87" xfId="53" applyNumberFormat="1" applyFont="1" applyFill="1" applyBorder="1" applyAlignment="1">
      <alignment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/>
      <protection locked="0"/>
    </xf>
    <xf numFmtId="49" fontId="44" fillId="0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100" xfId="53" applyNumberFormat="1" applyFont="1" applyFill="1" applyBorder="1" applyAlignment="1">
      <alignment horizontal="center" vertical="center" wrapText="1"/>
      <protection/>
    </xf>
    <xf numFmtId="49" fontId="38" fillId="0" borderId="87" xfId="53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 locked="0"/>
    </xf>
    <xf numFmtId="1" fontId="45" fillId="0" borderId="13" xfId="0" applyNumberFormat="1" applyFont="1" applyFill="1" applyBorder="1" applyAlignment="1">
      <alignment horizontal="center" vertical="center"/>
    </xf>
    <xf numFmtId="1" fontId="45" fillId="0" borderId="24" xfId="0" applyNumberFormat="1" applyFont="1" applyFill="1" applyBorder="1" applyAlignment="1">
      <alignment horizontal="center" vertical="center"/>
    </xf>
    <xf numFmtId="1" fontId="45" fillId="0" borderId="52" xfId="0" applyNumberFormat="1" applyFont="1" applyFill="1" applyBorder="1" applyAlignment="1">
      <alignment horizontal="center" vertical="center"/>
    </xf>
    <xf numFmtId="1" fontId="45" fillId="0" borderId="61" xfId="0" applyNumberFormat="1" applyFont="1" applyFill="1" applyBorder="1" applyAlignment="1">
      <alignment horizontal="center" vertical="center"/>
    </xf>
    <xf numFmtId="0" fontId="68" fillId="48" borderId="10" xfId="0" applyFont="1" applyFill="1" applyBorder="1" applyAlignment="1">
      <alignment horizontal="center" vertical="center" wrapText="1"/>
    </xf>
    <xf numFmtId="0" fontId="68" fillId="50" borderId="10" xfId="0" applyFont="1" applyFill="1" applyBorder="1" applyAlignment="1">
      <alignment horizontal="center" vertical="center" wrapText="1"/>
    </xf>
    <xf numFmtId="1" fontId="71" fillId="51" borderId="19" xfId="0" applyNumberFormat="1" applyFont="1" applyFill="1" applyBorder="1" applyAlignment="1">
      <alignment horizontal="center" vertical="center"/>
    </xf>
    <xf numFmtId="198" fontId="70" fillId="34" borderId="19" xfId="0" applyNumberFormat="1" applyFont="1" applyFill="1" applyBorder="1" applyAlignment="1">
      <alignment horizontal="center" vertical="center"/>
    </xf>
    <xf numFmtId="0" fontId="67" fillId="33" borderId="74" xfId="0" applyFont="1" applyFill="1" applyBorder="1" applyAlignment="1">
      <alignment horizontal="center" vertical="center"/>
    </xf>
    <xf numFmtId="0" fontId="38" fillId="51" borderId="10" xfId="53" applyNumberFormat="1" applyFont="1" applyFill="1" applyBorder="1" applyAlignment="1">
      <alignment horizontal="center" vertical="center" wrapText="1"/>
      <protection/>
    </xf>
    <xf numFmtId="0" fontId="44" fillId="43" borderId="0" xfId="0" applyFont="1" applyFill="1" applyAlignment="1">
      <alignment horizontal="center" vertical="center" wrapText="1"/>
    </xf>
    <xf numFmtId="1" fontId="68" fillId="43" borderId="19" xfId="0" applyNumberFormat="1" applyFont="1" applyFill="1" applyBorder="1" applyAlignment="1">
      <alignment horizontal="center" vertical="center"/>
    </xf>
    <xf numFmtId="0" fontId="38" fillId="43" borderId="117" xfId="53" applyFont="1" applyFill="1" applyBorder="1" applyAlignment="1">
      <alignment horizontal="center" vertical="center" wrapText="1"/>
      <protection/>
    </xf>
    <xf numFmtId="1" fontId="68" fillId="51" borderId="96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98" fontId="70" fillId="34" borderId="10" xfId="0" applyNumberFormat="1" applyFont="1" applyFill="1" applyBorder="1" applyAlignment="1">
      <alignment horizontal="center" vertical="center"/>
    </xf>
    <xf numFmtId="1" fontId="44" fillId="0" borderId="118" xfId="0" applyNumberFormat="1" applyFont="1" applyFill="1" applyBorder="1" applyAlignment="1" applyProtection="1">
      <alignment horizontal="center" vertical="center"/>
      <protection locked="0"/>
    </xf>
    <xf numFmtId="1" fontId="44" fillId="33" borderId="118" xfId="0" applyNumberFormat="1" applyFont="1" applyFill="1" applyBorder="1" applyAlignment="1" applyProtection="1">
      <alignment horizontal="center" vertical="center"/>
      <protection locked="0"/>
    </xf>
    <xf numFmtId="1" fontId="44" fillId="0" borderId="119" xfId="0" applyNumberFormat="1" applyFont="1" applyFill="1" applyBorder="1" applyAlignment="1" applyProtection="1">
      <alignment horizontal="center" vertical="center"/>
      <protection locked="0"/>
    </xf>
    <xf numFmtId="1" fontId="44" fillId="0" borderId="120" xfId="0" applyNumberFormat="1" applyFont="1" applyFill="1" applyBorder="1" applyAlignment="1" applyProtection="1">
      <alignment horizontal="center" vertical="center"/>
      <protection locked="0"/>
    </xf>
    <xf numFmtId="198" fontId="46" fillId="0" borderId="115" xfId="0" applyNumberFormat="1" applyFont="1" applyFill="1" applyBorder="1" applyAlignment="1" applyProtection="1">
      <alignment horizontal="center" vertical="center"/>
      <protection locked="0"/>
    </xf>
    <xf numFmtId="1" fontId="46" fillId="0" borderId="119" xfId="0" applyNumberFormat="1" applyFont="1" applyFill="1" applyBorder="1" applyAlignment="1" applyProtection="1">
      <alignment horizontal="center" vertical="center"/>
      <protection locked="0"/>
    </xf>
    <xf numFmtId="1" fontId="46" fillId="0" borderId="118" xfId="0" applyNumberFormat="1" applyFont="1" applyFill="1" applyBorder="1" applyAlignment="1" applyProtection="1">
      <alignment horizontal="center" vertical="center"/>
      <protection locked="0"/>
    </xf>
    <xf numFmtId="1" fontId="46" fillId="0" borderId="120" xfId="0" applyNumberFormat="1" applyFont="1" applyFill="1" applyBorder="1" applyAlignment="1" applyProtection="1">
      <alignment horizontal="center" vertical="center"/>
      <protection locked="0"/>
    </xf>
    <xf numFmtId="1" fontId="46" fillId="0" borderId="115" xfId="0" applyNumberFormat="1" applyFont="1" applyFill="1" applyBorder="1" applyAlignment="1" applyProtection="1">
      <alignment horizontal="center" vertical="center"/>
      <protection locked="0"/>
    </xf>
    <xf numFmtId="1" fontId="38" fillId="0" borderId="13" xfId="0" applyNumberFormat="1" applyFont="1" applyFill="1" applyBorder="1" applyAlignment="1" applyProtection="1">
      <alignment horizontal="center" vertical="center"/>
      <protection locked="0"/>
    </xf>
    <xf numFmtId="1" fontId="44" fillId="0" borderId="115" xfId="0" applyNumberFormat="1" applyFont="1" applyFill="1" applyBorder="1" applyAlignment="1" applyProtection="1">
      <alignment horizontal="center" vertical="center"/>
      <protection locked="0"/>
    </xf>
    <xf numFmtId="1" fontId="46" fillId="33" borderId="61" xfId="0" applyNumberFormat="1" applyFont="1" applyFill="1" applyBorder="1" applyAlignment="1" applyProtection="1">
      <alignment horizontal="center" vertical="center"/>
      <protection locked="0"/>
    </xf>
    <xf numFmtId="1" fontId="46" fillId="33" borderId="121" xfId="0" applyNumberFormat="1" applyFont="1" applyFill="1" applyBorder="1" applyAlignment="1" applyProtection="1">
      <alignment horizontal="center" vertical="center"/>
      <protection locked="0"/>
    </xf>
    <xf numFmtId="1" fontId="46" fillId="33" borderId="62" xfId="0" applyNumberFormat="1" applyFont="1" applyFill="1" applyBorder="1" applyAlignment="1" applyProtection="1">
      <alignment horizontal="center" vertical="center"/>
      <protection locked="0"/>
    </xf>
    <xf numFmtId="1" fontId="44" fillId="33" borderId="66" xfId="0" applyNumberFormat="1" applyFont="1" applyFill="1" applyBorder="1" applyAlignment="1" applyProtection="1">
      <alignment horizontal="center" vertical="center"/>
      <protection locked="0"/>
    </xf>
    <xf numFmtId="1" fontId="44" fillId="33" borderId="60" xfId="0" applyNumberFormat="1" applyFont="1" applyFill="1" applyBorder="1" applyAlignment="1" applyProtection="1">
      <alignment horizontal="center" vertical="center"/>
      <protection locked="0"/>
    </xf>
    <xf numFmtId="1" fontId="44" fillId="33" borderId="62" xfId="0" applyNumberFormat="1" applyFont="1" applyFill="1" applyBorder="1" applyAlignment="1" applyProtection="1">
      <alignment horizontal="center" vertical="center"/>
      <protection locked="0"/>
    </xf>
    <xf numFmtId="1" fontId="46" fillId="33" borderId="66" xfId="0" applyNumberFormat="1" applyFont="1" applyFill="1" applyBorder="1" applyAlignment="1" applyProtection="1">
      <alignment horizontal="center" vertical="center"/>
      <protection locked="0"/>
    </xf>
    <xf numFmtId="1" fontId="44" fillId="33" borderId="121" xfId="0" applyNumberFormat="1" applyFont="1" applyFill="1" applyBorder="1" applyAlignment="1" applyProtection="1">
      <alignment horizontal="center" vertical="center"/>
      <protection locked="0"/>
    </xf>
    <xf numFmtId="1" fontId="44" fillId="33" borderId="61" xfId="0" applyNumberFormat="1" applyFont="1" applyFill="1" applyBorder="1" applyAlignment="1" applyProtection="1">
      <alignment horizontal="center" vertical="center"/>
      <protection locked="0"/>
    </xf>
    <xf numFmtId="1" fontId="46" fillId="0" borderId="66" xfId="0" applyNumberFormat="1" applyFont="1" applyFill="1" applyBorder="1" applyAlignment="1" applyProtection="1">
      <alignment horizontal="center" vertical="center"/>
      <protection locked="0"/>
    </xf>
    <xf numFmtId="1" fontId="44" fillId="0" borderId="86" xfId="0" applyNumberFormat="1" applyFont="1" applyFill="1" applyBorder="1" applyAlignment="1">
      <alignment horizontal="center" vertical="center"/>
    </xf>
    <xf numFmtId="1" fontId="44" fillId="0" borderId="122" xfId="0" applyNumberFormat="1" applyFont="1" applyFill="1" applyBorder="1" applyAlignment="1">
      <alignment horizontal="center" vertical="center"/>
    </xf>
    <xf numFmtId="1" fontId="46" fillId="0" borderId="94" xfId="0" applyNumberFormat="1" applyFont="1" applyFill="1" applyBorder="1" applyAlignment="1" applyProtection="1">
      <alignment horizontal="center" vertical="center"/>
      <protection locked="0"/>
    </xf>
    <xf numFmtId="1" fontId="44" fillId="0" borderId="102" xfId="0" applyNumberFormat="1" applyFont="1" applyFill="1" applyBorder="1" applyAlignment="1">
      <alignment horizontal="center" vertical="center"/>
    </xf>
    <xf numFmtId="1" fontId="46" fillId="33" borderId="98" xfId="0" applyNumberFormat="1" applyFont="1" applyFill="1" applyBorder="1" applyAlignment="1" applyProtection="1">
      <alignment horizontal="center" vertical="center"/>
      <protection locked="0"/>
    </xf>
    <xf numFmtId="1" fontId="44" fillId="33" borderId="84" xfId="0" applyNumberFormat="1" applyFont="1" applyFill="1" applyBorder="1" applyAlignment="1">
      <alignment horizontal="center" vertical="center"/>
    </xf>
    <xf numFmtId="1" fontId="46" fillId="33" borderId="96" xfId="0" applyNumberFormat="1" applyFont="1" applyFill="1" applyBorder="1" applyAlignment="1" applyProtection="1">
      <alignment horizontal="center" vertical="center"/>
      <protection locked="0"/>
    </xf>
    <xf numFmtId="1" fontId="44" fillId="33" borderId="123" xfId="0" applyNumberFormat="1" applyFont="1" applyFill="1" applyBorder="1" applyAlignment="1">
      <alignment horizontal="center" vertical="center"/>
    </xf>
    <xf numFmtId="49" fontId="38" fillId="0" borderId="62" xfId="53" applyNumberFormat="1" applyFont="1" applyFill="1" applyBorder="1" applyAlignment="1">
      <alignment horizontal="center" vertical="center"/>
      <protection/>
    </xf>
    <xf numFmtId="49" fontId="38" fillId="0" borderId="124" xfId="53" applyNumberFormat="1" applyFont="1" applyFill="1" applyBorder="1" applyAlignment="1">
      <alignment horizontal="center" vertical="center"/>
      <protection/>
    </xf>
    <xf numFmtId="49" fontId="38" fillId="0" borderId="125" xfId="53" applyNumberFormat="1" applyFont="1" applyFill="1" applyBorder="1" applyAlignment="1">
      <alignment horizontal="center" vertical="center"/>
      <protection/>
    </xf>
    <xf numFmtId="49" fontId="38" fillId="0" borderId="126" xfId="53" applyNumberFormat="1" applyFont="1" applyFill="1" applyBorder="1" applyAlignment="1">
      <alignment horizontal="center" vertical="center"/>
      <protection/>
    </xf>
    <xf numFmtId="0" fontId="38" fillId="0" borderId="43" xfId="0" applyFont="1" applyFill="1" applyBorder="1" applyAlignment="1" applyProtection="1">
      <alignment horizontal="center" vertical="center"/>
      <protection locked="0"/>
    </xf>
    <xf numFmtId="49" fontId="38" fillId="0" borderId="84" xfId="53" applyNumberFormat="1" applyFont="1" applyFill="1" applyBorder="1" applyAlignment="1">
      <alignment horizontal="center" vertical="center" wrapText="1"/>
      <protection/>
    </xf>
    <xf numFmtId="49" fontId="38" fillId="0" borderId="89" xfId="53" applyNumberFormat="1" applyFont="1" applyFill="1" applyBorder="1" applyAlignment="1">
      <alignment horizontal="center" vertical="center"/>
      <protection/>
    </xf>
    <xf numFmtId="0" fontId="38" fillId="0" borderId="84" xfId="0" applyFont="1" applyFill="1" applyBorder="1" applyAlignment="1" applyProtection="1">
      <alignment horizontal="center" vertical="center"/>
      <protection locked="0"/>
    </xf>
    <xf numFmtId="49" fontId="40" fillId="0" borderId="83" xfId="53" applyNumberFormat="1" applyFont="1" applyFill="1" applyBorder="1" applyAlignment="1">
      <alignment horizontal="center" vertical="center" wrapText="1"/>
      <protection/>
    </xf>
    <xf numFmtId="49" fontId="40" fillId="0" borderId="114" xfId="53" applyNumberFormat="1" applyFont="1" applyFill="1" applyBorder="1" applyAlignment="1">
      <alignment horizontal="center" vertical="center"/>
      <protection/>
    </xf>
    <xf numFmtId="49" fontId="40" fillId="0" borderId="127" xfId="53" applyNumberFormat="1" applyFont="1" applyFill="1" applyBorder="1" applyAlignment="1">
      <alignment horizontal="center" vertical="center"/>
      <protection/>
    </xf>
    <xf numFmtId="49" fontId="40" fillId="0" borderId="128" xfId="53" applyNumberFormat="1" applyFont="1" applyFill="1" applyBorder="1" applyAlignment="1">
      <alignment horizontal="center" vertical="center"/>
      <protection/>
    </xf>
    <xf numFmtId="1" fontId="68" fillId="33" borderId="96" xfId="0" applyNumberFormat="1" applyFont="1" applyFill="1" applyBorder="1" applyAlignment="1">
      <alignment horizontal="center" vertical="center"/>
    </xf>
    <xf numFmtId="0" fontId="44" fillId="51" borderId="10" xfId="53" applyFont="1" applyFill="1" applyBorder="1" applyAlignment="1">
      <alignment horizontal="center" vertical="center" wrapText="1"/>
      <protection/>
    </xf>
    <xf numFmtId="0" fontId="44" fillId="51" borderId="10" xfId="0" applyFont="1" applyFill="1" applyBorder="1" applyAlignment="1">
      <alignment horizontal="center" vertical="center" wrapText="1"/>
    </xf>
    <xf numFmtId="198" fontId="74" fillId="34" borderId="19" xfId="0" applyNumberFormat="1" applyFont="1" applyFill="1" applyBorder="1" applyAlignment="1">
      <alignment horizontal="center" vertical="center"/>
    </xf>
    <xf numFmtId="198" fontId="68" fillId="34" borderId="96" xfId="0" applyNumberFormat="1" applyFont="1" applyFill="1" applyBorder="1" applyAlignment="1">
      <alignment horizontal="center" vertical="center"/>
    </xf>
    <xf numFmtId="0" fontId="71" fillId="36" borderId="10" xfId="53" applyNumberFormat="1" applyFont="1" applyFill="1" applyBorder="1" applyAlignment="1">
      <alignment horizontal="center" vertical="center" wrapText="1"/>
      <protection/>
    </xf>
    <xf numFmtId="198" fontId="70" fillId="34" borderId="43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49" fontId="38" fillId="0" borderId="106" xfId="53" applyNumberFormat="1" applyFont="1" applyFill="1" applyBorder="1" applyAlignment="1">
      <alignment horizontal="center" vertical="center" wrapText="1"/>
      <protection/>
    </xf>
    <xf numFmtId="1" fontId="46" fillId="0" borderId="113" xfId="0" applyNumberFormat="1" applyFont="1" applyFill="1" applyBorder="1" applyAlignment="1" applyProtection="1">
      <alignment horizontal="center" vertical="center"/>
      <protection locked="0"/>
    </xf>
    <xf numFmtId="1" fontId="38" fillId="0" borderId="118" xfId="0" applyNumberFormat="1" applyFont="1" applyFill="1" applyBorder="1" applyAlignment="1" applyProtection="1">
      <alignment horizontal="center" vertical="center"/>
      <protection locked="0"/>
    </xf>
    <xf numFmtId="49" fontId="38" fillId="0" borderId="94" xfId="53" applyNumberFormat="1" applyFont="1" applyFill="1" applyBorder="1" applyAlignment="1">
      <alignment horizontal="center" vertical="center" wrapText="1"/>
      <protection/>
    </xf>
    <xf numFmtId="49" fontId="38" fillId="0" borderId="99" xfId="53" applyNumberFormat="1" applyFont="1" applyFill="1" applyBorder="1" applyAlignment="1">
      <alignment horizontal="center" vertical="center"/>
      <protection/>
    </xf>
    <xf numFmtId="0" fontId="82" fillId="0" borderId="19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33" xfId="0" applyFont="1" applyFill="1" applyBorder="1" applyAlignment="1">
      <alignment horizontal="center" vertical="center"/>
    </xf>
    <xf numFmtId="49" fontId="81" fillId="0" borderId="20" xfId="0" applyNumberFormat="1" applyFont="1" applyBorder="1" applyAlignment="1">
      <alignment horizontal="center" vertical="center"/>
    </xf>
    <xf numFmtId="49" fontId="81" fillId="0" borderId="21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 vertical="center"/>
    </xf>
    <xf numFmtId="49" fontId="81" fillId="0" borderId="44" xfId="0" applyNumberFormat="1" applyFont="1" applyBorder="1" applyAlignment="1">
      <alignment horizontal="center" vertical="center"/>
    </xf>
    <xf numFmtId="49" fontId="81" fillId="0" borderId="129" xfId="0" applyNumberFormat="1" applyFont="1" applyBorder="1" applyAlignment="1">
      <alignment horizontal="center" vertical="center"/>
    </xf>
    <xf numFmtId="49" fontId="81" fillId="0" borderId="19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49" fontId="81" fillId="0" borderId="43" xfId="0" applyNumberFormat="1" applyFont="1" applyBorder="1" applyAlignment="1">
      <alignment horizontal="center" vertical="center"/>
    </xf>
    <xf numFmtId="49" fontId="81" fillId="0" borderId="33" xfId="0" applyNumberFormat="1" applyFont="1" applyBorder="1" applyAlignment="1">
      <alignment horizontal="center" vertical="center"/>
    </xf>
    <xf numFmtId="49" fontId="81" fillId="0" borderId="41" xfId="0" applyNumberFormat="1" applyFont="1" applyBorder="1" applyAlignment="1">
      <alignment horizontal="center" vertical="center"/>
    </xf>
    <xf numFmtId="0" fontId="83" fillId="0" borderId="0" xfId="0" applyFont="1" applyAlignment="1">
      <alignment/>
    </xf>
    <xf numFmtId="0" fontId="13" fillId="0" borderId="130" xfId="0" applyFont="1" applyBorder="1" applyAlignment="1">
      <alignment horizontal="centerContinuous"/>
    </xf>
    <xf numFmtId="49" fontId="12" fillId="0" borderId="13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49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4" fillId="0" borderId="0" xfId="0" applyFont="1" applyFill="1" applyAlignment="1">
      <alignment/>
    </xf>
    <xf numFmtId="0" fontId="83" fillId="0" borderId="0" xfId="0" applyFont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2" fillId="0" borderId="24" xfId="0" applyNumberFormat="1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/>
    </xf>
    <xf numFmtId="0" fontId="80" fillId="0" borderId="76" xfId="0" applyFont="1" applyBorder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44" fillId="0" borderId="74" xfId="0" applyFont="1" applyFill="1" applyBorder="1" applyAlignment="1">
      <alignment horizontal="center" textRotation="90"/>
    </xf>
    <xf numFmtId="49" fontId="44" fillId="0" borderId="74" xfId="0" applyNumberFormat="1" applyFont="1" applyFill="1" applyBorder="1" applyAlignment="1">
      <alignment horizontal="center" textRotation="90" wrapText="1"/>
    </xf>
    <xf numFmtId="0" fontId="44" fillId="0" borderId="74" xfId="0" applyFont="1" applyFill="1" applyBorder="1" applyAlignment="1">
      <alignment horizontal="center" textRotation="90" wrapText="1"/>
    </xf>
    <xf numFmtId="0" fontId="44" fillId="0" borderId="131" xfId="0" applyFont="1" applyFill="1" applyBorder="1" applyAlignment="1">
      <alignment horizontal="center"/>
    </xf>
    <xf numFmtId="0" fontId="44" fillId="0" borderId="132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80" fillId="0" borderId="0" xfId="0" applyFont="1" applyBorder="1" applyAlignment="1">
      <alignment horizontal="center" vertical="center" textRotation="90" wrapText="1"/>
    </xf>
    <xf numFmtId="0" fontId="85" fillId="0" borderId="0" xfId="0" applyFont="1" applyAlignment="1">
      <alignment/>
    </xf>
    <xf numFmtId="0" fontId="80" fillId="0" borderId="133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82" fillId="0" borderId="21" xfId="0" applyFont="1" applyBorder="1" applyAlignment="1" applyProtection="1">
      <alignment horizontal="center" vertical="center" wrapText="1"/>
      <protection locked="0"/>
    </xf>
    <xf numFmtId="0" fontId="82" fillId="0" borderId="46" xfId="0" applyFont="1" applyBorder="1" applyAlignment="1" applyProtection="1">
      <alignment horizontal="center" vertical="center" wrapText="1"/>
      <protection locked="0"/>
    </xf>
    <xf numFmtId="0" fontId="80" fillId="0" borderId="134" xfId="0" applyFont="1" applyBorder="1" applyAlignment="1">
      <alignment horizontal="center" vertical="center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2" fillId="0" borderId="33" xfId="0" applyFont="1" applyBorder="1" applyAlignment="1" applyProtection="1">
      <alignment horizontal="center" vertical="center" wrapText="1"/>
      <protection locked="0"/>
    </xf>
    <xf numFmtId="0" fontId="80" fillId="0" borderId="49" xfId="0" applyFont="1" applyFill="1" applyBorder="1" applyAlignment="1">
      <alignment horizontal="center" vertical="center"/>
    </xf>
    <xf numFmtId="1" fontId="88" fillId="0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84" fillId="0" borderId="31" xfId="0" applyFont="1" applyBorder="1" applyAlignment="1">
      <alignment/>
    </xf>
    <xf numFmtId="0" fontId="89" fillId="0" borderId="31" xfId="0" applyFont="1" applyBorder="1" applyAlignment="1">
      <alignment/>
    </xf>
    <xf numFmtId="1" fontId="65" fillId="33" borderId="0" xfId="0" applyNumberFormat="1" applyFont="1" applyFill="1" applyBorder="1" applyAlignment="1" applyProtection="1">
      <alignment horizontal="center" vertical="center"/>
      <protection locked="0"/>
    </xf>
    <xf numFmtId="1" fontId="46" fillId="0" borderId="89" xfId="0" applyNumberFormat="1" applyFont="1" applyFill="1" applyBorder="1" applyAlignment="1">
      <alignment horizontal="center" vertical="center"/>
    </xf>
    <xf numFmtId="0" fontId="38" fillId="0" borderId="74" xfId="0" applyFont="1" applyFill="1" applyBorder="1" applyAlignment="1" applyProtection="1">
      <alignment horizontal="center" vertical="center"/>
      <protection locked="0"/>
    </xf>
    <xf numFmtId="1" fontId="46" fillId="0" borderId="135" xfId="0" applyNumberFormat="1" applyFont="1" applyFill="1" applyBorder="1" applyAlignment="1">
      <alignment horizontal="center" vertical="center"/>
    </xf>
    <xf numFmtId="49" fontId="38" fillId="0" borderId="74" xfId="53" applyNumberFormat="1" applyFont="1" applyFill="1" applyBorder="1" applyAlignment="1">
      <alignment horizontal="center" vertical="center"/>
      <protection/>
    </xf>
    <xf numFmtId="49" fontId="38" fillId="0" borderId="136" xfId="53" applyNumberFormat="1" applyFont="1" applyFill="1" applyBorder="1" applyAlignment="1">
      <alignment horizontal="center" vertical="center" wrapText="1"/>
      <protection/>
    </xf>
    <xf numFmtId="1" fontId="46" fillId="0" borderId="84" xfId="0" applyNumberFormat="1" applyFont="1" applyFill="1" applyBorder="1" applyAlignment="1">
      <alignment horizontal="center" vertical="center"/>
    </xf>
    <xf numFmtId="224" fontId="46" fillId="0" borderId="137" xfId="0" applyNumberFormat="1" applyFont="1" applyFill="1" applyBorder="1" applyAlignment="1">
      <alignment horizontal="center" vertical="center"/>
    </xf>
    <xf numFmtId="1" fontId="46" fillId="0" borderId="87" xfId="0" applyNumberFormat="1" applyFont="1" applyFill="1" applyBorder="1" applyAlignment="1" applyProtection="1">
      <alignment horizontal="center" vertical="center"/>
      <protection locked="0"/>
    </xf>
    <xf numFmtId="1" fontId="44" fillId="33" borderId="136" xfId="0" applyNumberFormat="1" applyFont="1" applyFill="1" applyBorder="1" applyAlignment="1">
      <alignment horizontal="center" vertical="center"/>
    </xf>
    <xf numFmtId="1" fontId="44" fillId="33" borderId="8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justify"/>
    </xf>
    <xf numFmtId="0" fontId="52" fillId="0" borderId="31" xfId="0" applyFont="1" applyFill="1" applyBorder="1" applyAlignment="1">
      <alignment/>
    </xf>
    <xf numFmtId="0" fontId="90" fillId="0" borderId="31" xfId="0" applyFont="1" applyFill="1" applyBorder="1" applyAlignment="1">
      <alignment/>
    </xf>
    <xf numFmtId="224" fontId="45" fillId="0" borderId="138" xfId="0" applyNumberFormat="1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1" fontId="48" fillId="0" borderId="88" xfId="0" applyNumberFormat="1" applyFont="1" applyFill="1" applyBorder="1" applyAlignment="1">
      <alignment horizontal="center" vertical="center"/>
    </xf>
    <xf numFmtId="0" fontId="41" fillId="0" borderId="139" xfId="0" applyFont="1" applyBorder="1" applyAlignment="1">
      <alignment horizontal="center" vertical="center"/>
    </xf>
    <xf numFmtId="1" fontId="41" fillId="0" borderId="139" xfId="0" applyNumberFormat="1" applyFont="1" applyBorder="1" applyAlignment="1">
      <alignment horizontal="center" vertical="center"/>
    </xf>
    <xf numFmtId="0" fontId="37" fillId="0" borderId="139" xfId="0" applyFont="1" applyBorder="1" applyAlignment="1">
      <alignment horizontal="center" vertical="center"/>
    </xf>
    <xf numFmtId="0" fontId="41" fillId="0" borderId="110" xfId="0" applyFont="1" applyBorder="1" applyAlignment="1">
      <alignment horizontal="center" vertical="center"/>
    </xf>
    <xf numFmtId="49" fontId="38" fillId="0" borderId="140" xfId="53" applyNumberFormat="1" applyFont="1" applyFill="1" applyBorder="1" applyAlignment="1">
      <alignment horizontal="center" vertical="center"/>
      <protection/>
    </xf>
    <xf numFmtId="49" fontId="38" fillId="0" borderId="141" xfId="53" applyNumberFormat="1" applyFont="1" applyFill="1" applyBorder="1" applyAlignment="1">
      <alignment horizontal="center" vertical="center"/>
      <protection/>
    </xf>
    <xf numFmtId="0" fontId="38" fillId="0" borderId="65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42" xfId="0" applyFont="1" applyFill="1" applyBorder="1" applyAlignment="1">
      <alignment horizontal="center" vertical="center"/>
    </xf>
    <xf numFmtId="0" fontId="38" fillId="0" borderId="143" xfId="0" applyFont="1" applyFill="1" applyBorder="1" applyAlignment="1">
      <alignment horizontal="center" vertical="center"/>
    </xf>
    <xf numFmtId="1" fontId="46" fillId="0" borderId="143" xfId="0" applyNumberFormat="1" applyFont="1" applyFill="1" applyBorder="1" applyAlignment="1">
      <alignment horizontal="center" vertical="center"/>
    </xf>
    <xf numFmtId="0" fontId="38" fillId="0" borderId="144" xfId="53" applyFont="1" applyFill="1" applyBorder="1" applyAlignment="1">
      <alignment horizontal="center" vertical="center"/>
      <protection/>
    </xf>
    <xf numFmtId="1" fontId="38" fillId="0" borderId="65" xfId="0" applyNumberFormat="1" applyFont="1" applyFill="1" applyBorder="1" applyAlignment="1" applyProtection="1">
      <alignment horizontal="center" vertical="center"/>
      <protection locked="0"/>
    </xf>
    <xf numFmtId="1" fontId="38" fillId="0" borderId="66" xfId="0" applyNumberFormat="1" applyFont="1" applyFill="1" applyBorder="1" applyAlignment="1" applyProtection="1">
      <alignment horizontal="center" vertical="center"/>
      <protection locked="0"/>
    </xf>
    <xf numFmtId="0" fontId="41" fillId="0" borderId="91" xfId="0" applyFont="1" applyBorder="1" applyAlignment="1">
      <alignment horizontal="center" vertical="center"/>
    </xf>
    <xf numFmtId="0" fontId="65" fillId="0" borderId="145" xfId="53" applyFont="1" applyFill="1" applyBorder="1" applyAlignment="1">
      <alignment vertical="center" wrapText="1"/>
      <protection/>
    </xf>
    <xf numFmtId="0" fontId="65" fillId="0" borderId="146" xfId="53" applyFont="1" applyFill="1" applyBorder="1" applyAlignment="1">
      <alignment vertical="center" wrapText="1"/>
      <protection/>
    </xf>
    <xf numFmtId="0" fontId="65" fillId="0" borderId="115" xfId="0" applyFont="1" applyFill="1" applyBorder="1" applyAlignment="1">
      <alignment horizontal="left" vertical="center" wrapText="1"/>
    </xf>
    <xf numFmtId="0" fontId="28" fillId="0" borderId="147" xfId="53" applyFont="1" applyFill="1" applyBorder="1" applyAlignment="1">
      <alignment vertical="center" wrapText="1"/>
      <protection/>
    </xf>
    <xf numFmtId="1" fontId="93" fillId="0" borderId="92" xfId="0" applyNumberFormat="1" applyFont="1" applyBorder="1" applyAlignment="1">
      <alignment horizontal="center" vertical="center"/>
    </xf>
    <xf numFmtId="1" fontId="31" fillId="0" borderId="91" xfId="0" applyNumberFormat="1" applyFont="1" applyBorder="1" applyAlignment="1">
      <alignment horizontal="center" vertical="center"/>
    </xf>
    <xf numFmtId="224" fontId="45" fillId="0" borderId="148" xfId="0" applyNumberFormat="1" applyFont="1" applyFill="1" applyBorder="1" applyAlignment="1">
      <alignment horizontal="center" vertical="center"/>
    </xf>
    <xf numFmtId="224" fontId="45" fillId="0" borderId="149" xfId="0" applyNumberFormat="1" applyFont="1" applyFill="1" applyBorder="1" applyAlignment="1">
      <alignment horizontal="center" vertical="center"/>
    </xf>
    <xf numFmtId="224" fontId="46" fillId="0" borderId="150" xfId="0" applyNumberFormat="1" applyFont="1" applyFill="1" applyBorder="1" applyAlignment="1">
      <alignment horizontal="center" vertical="center"/>
    </xf>
    <xf numFmtId="224" fontId="46" fillId="0" borderId="149" xfId="0" applyNumberFormat="1" applyFont="1" applyFill="1" applyBorder="1" applyAlignment="1">
      <alignment horizontal="center" vertical="center"/>
    </xf>
    <xf numFmtId="224" fontId="46" fillId="0" borderId="151" xfId="0" applyNumberFormat="1" applyFont="1" applyFill="1" applyBorder="1" applyAlignment="1">
      <alignment horizontal="center" vertical="center"/>
    </xf>
    <xf numFmtId="224" fontId="46" fillId="0" borderId="138" xfId="0" applyNumberFormat="1" applyFont="1" applyFill="1" applyBorder="1" applyAlignment="1">
      <alignment horizontal="center" vertical="center"/>
    </xf>
    <xf numFmtId="224" fontId="46" fillId="0" borderId="152" xfId="0" applyNumberFormat="1" applyFont="1" applyFill="1" applyBorder="1" applyAlignment="1">
      <alignment horizontal="center" vertical="center"/>
    </xf>
    <xf numFmtId="224" fontId="45" fillId="0" borderId="152" xfId="0" applyNumberFormat="1" applyFont="1" applyFill="1" applyBorder="1" applyAlignment="1">
      <alignment horizontal="center" vertical="center"/>
    </xf>
    <xf numFmtId="224" fontId="45" fillId="0" borderId="153" xfId="0" applyNumberFormat="1" applyFont="1" applyFill="1" applyBorder="1" applyAlignment="1">
      <alignment horizontal="center" vertical="center"/>
    </xf>
    <xf numFmtId="0" fontId="28" fillId="0" borderId="62" xfId="53" applyFont="1" applyFill="1" applyBorder="1" applyAlignment="1">
      <alignment vertical="center" wrapText="1"/>
      <protection/>
    </xf>
    <xf numFmtId="0" fontId="28" fillId="0" borderId="154" xfId="53" applyNumberFormat="1" applyFont="1" applyFill="1" applyBorder="1" applyAlignment="1">
      <alignment vertical="center" wrapText="1"/>
      <protection/>
    </xf>
    <xf numFmtId="0" fontId="28" fillId="0" borderId="62" xfId="53" applyNumberFormat="1" applyFont="1" applyFill="1" applyBorder="1" applyAlignment="1">
      <alignment vertical="center" wrapText="1"/>
      <protection/>
    </xf>
    <xf numFmtId="0" fontId="28" fillId="0" borderId="154" xfId="53" applyFont="1" applyFill="1" applyBorder="1" applyAlignment="1">
      <alignment vertical="center" wrapText="1"/>
      <protection/>
    </xf>
    <xf numFmtId="0" fontId="28" fillId="0" borderId="154" xfId="0" applyFont="1" applyFill="1" applyBorder="1" applyAlignment="1">
      <alignment vertical="center" wrapText="1"/>
    </xf>
    <xf numFmtId="0" fontId="28" fillId="0" borderId="62" xfId="53" applyNumberFormat="1" applyFont="1" applyFill="1" applyBorder="1" applyAlignment="1">
      <alignment vertical="center" wrapText="1"/>
      <protection/>
    </xf>
    <xf numFmtId="0" fontId="28" fillId="0" borderId="155" xfId="53" applyFont="1" applyFill="1" applyBorder="1" applyAlignment="1">
      <alignment vertical="center" wrapText="1"/>
      <protection/>
    </xf>
    <xf numFmtId="0" fontId="28" fillId="0" borderId="154" xfId="53" applyNumberFormat="1" applyFont="1" applyFill="1" applyBorder="1" applyAlignment="1">
      <alignment vertical="center" wrapText="1"/>
      <protection/>
    </xf>
    <xf numFmtId="0" fontId="65" fillId="0" borderId="154" xfId="0" applyFont="1" applyFill="1" applyBorder="1" applyAlignment="1">
      <alignment vertical="center" wrapText="1"/>
    </xf>
    <xf numFmtId="0" fontId="28" fillId="0" borderId="154" xfId="53" applyFont="1" applyFill="1" applyBorder="1" applyAlignment="1">
      <alignment vertical="center" wrapText="1"/>
      <protection/>
    </xf>
    <xf numFmtId="0" fontId="28" fillId="0" borderId="62" xfId="0" applyFont="1" applyFill="1" applyBorder="1" applyAlignment="1">
      <alignment horizontal="left" vertical="center" wrapText="1"/>
    </xf>
    <xf numFmtId="0" fontId="65" fillId="0" borderId="108" xfId="53" applyFont="1" applyFill="1" applyBorder="1" applyAlignment="1">
      <alignment vertical="center" wrapText="1"/>
      <protection/>
    </xf>
    <xf numFmtId="0" fontId="65" fillId="0" borderId="156" xfId="0" applyFont="1" applyFill="1" applyBorder="1" applyAlignment="1" applyProtection="1">
      <alignment vertical="center" wrapText="1"/>
      <protection locked="0"/>
    </xf>
    <xf numFmtId="0" fontId="65" fillId="0" borderId="156" xfId="53" applyFont="1" applyFill="1" applyBorder="1" applyAlignment="1">
      <alignment vertical="center" wrapText="1"/>
      <protection/>
    </xf>
    <xf numFmtId="0" fontId="65" fillId="0" borderId="156" xfId="53" applyNumberFormat="1" applyFont="1" applyFill="1" applyBorder="1" applyAlignment="1">
      <alignment vertical="center" wrapText="1"/>
      <protection/>
    </xf>
    <xf numFmtId="0" fontId="65" fillId="0" borderId="157" xfId="53" applyFont="1" applyFill="1" applyBorder="1" applyAlignment="1">
      <alignment vertical="center" wrapText="1"/>
      <protection/>
    </xf>
    <xf numFmtId="0" fontId="65" fillId="0" borderId="158" xfId="53" applyFont="1" applyFill="1" applyBorder="1" applyAlignment="1">
      <alignment vertical="center" wrapText="1"/>
      <protection/>
    </xf>
    <xf numFmtId="0" fontId="65" fillId="0" borderId="156" xfId="0" applyFont="1" applyFill="1" applyBorder="1" applyAlignment="1">
      <alignment horizontal="left" vertical="center" wrapText="1"/>
    </xf>
    <xf numFmtId="0" fontId="28" fillId="0" borderId="159" xfId="53" applyFont="1" applyFill="1" applyBorder="1" applyAlignment="1">
      <alignment vertical="center" wrapText="1"/>
      <protection/>
    </xf>
    <xf numFmtId="0" fontId="28" fillId="0" borderId="160" xfId="53" applyNumberFormat="1" applyFont="1" applyFill="1" applyBorder="1" applyAlignment="1">
      <alignment vertical="center" wrapText="1"/>
      <protection/>
    </xf>
    <xf numFmtId="0" fontId="28" fillId="0" borderId="112" xfId="53" applyFont="1" applyFill="1" applyBorder="1" applyAlignment="1">
      <alignment vertical="center" wrapText="1"/>
      <protection/>
    </xf>
    <xf numFmtId="0" fontId="28" fillId="0" borderId="161" xfId="53" applyFont="1" applyFill="1" applyBorder="1" applyAlignment="1">
      <alignment vertical="center" wrapText="1"/>
      <protection/>
    </xf>
    <xf numFmtId="0" fontId="28" fillId="0" borderId="159" xfId="53" applyFont="1" applyFill="1" applyBorder="1" applyAlignment="1">
      <alignment vertical="center" wrapText="1"/>
      <protection/>
    </xf>
    <xf numFmtId="0" fontId="91" fillId="0" borderId="162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65" fillId="0" borderId="163" xfId="53" applyFont="1" applyFill="1" applyBorder="1" applyAlignment="1">
      <alignment vertical="center" wrapText="1"/>
      <protection/>
    </xf>
    <xf numFmtId="225" fontId="46" fillId="0" borderId="164" xfId="0" applyNumberFormat="1" applyFont="1" applyFill="1" applyBorder="1" applyAlignment="1">
      <alignment horizontal="center" vertical="center"/>
    </xf>
    <xf numFmtId="225" fontId="46" fillId="0" borderId="165" xfId="0" applyNumberFormat="1" applyFont="1" applyFill="1" applyBorder="1" applyAlignment="1">
      <alignment horizontal="center" vertical="center"/>
    </xf>
    <xf numFmtId="225" fontId="45" fillId="0" borderId="137" xfId="0" applyNumberFormat="1" applyFont="1" applyFill="1" applyBorder="1" applyAlignment="1">
      <alignment horizontal="center" vertical="center"/>
    </xf>
    <xf numFmtId="225" fontId="45" fillId="0" borderId="166" xfId="0" applyNumberFormat="1" applyFont="1" applyFill="1" applyBorder="1" applyAlignment="1">
      <alignment horizontal="center" vertical="center"/>
    </xf>
    <xf numFmtId="225" fontId="45" fillId="0" borderId="149" xfId="0" applyNumberFormat="1" applyFont="1" applyFill="1" applyBorder="1" applyAlignment="1">
      <alignment horizontal="center" vertical="center"/>
    </xf>
    <xf numFmtId="225" fontId="45" fillId="0" borderId="167" xfId="0" applyNumberFormat="1" applyFont="1" applyFill="1" applyBorder="1" applyAlignment="1">
      <alignment horizontal="center" vertical="center"/>
    </xf>
    <xf numFmtId="225" fontId="45" fillId="0" borderId="168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/>
    </xf>
    <xf numFmtId="0" fontId="96" fillId="0" borderId="31" xfId="0" applyFont="1" applyFill="1" applyBorder="1" applyAlignment="1">
      <alignment/>
    </xf>
    <xf numFmtId="0" fontId="95" fillId="0" borderId="31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7" fillId="0" borderId="0" xfId="0" applyFont="1" applyFill="1" applyAlignment="1">
      <alignment/>
    </xf>
    <xf numFmtId="0" fontId="98" fillId="0" borderId="0" xfId="0" applyFont="1" applyFill="1" applyBorder="1" applyAlignment="1">
      <alignment/>
    </xf>
    <xf numFmtId="0" fontId="33" fillId="0" borderId="31" xfId="0" applyFont="1" applyFill="1" applyBorder="1" applyAlignment="1">
      <alignment horizontal="left"/>
    </xf>
    <xf numFmtId="0" fontId="97" fillId="0" borderId="31" xfId="0" applyFont="1" applyFill="1" applyBorder="1" applyAlignment="1">
      <alignment/>
    </xf>
    <xf numFmtId="0" fontId="98" fillId="0" borderId="3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31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7" fillId="0" borderId="31" xfId="0" applyFont="1" applyFill="1" applyBorder="1" applyAlignment="1">
      <alignment/>
    </xf>
    <xf numFmtId="0" fontId="99" fillId="0" borderId="93" xfId="0" applyFont="1" applyFill="1" applyBorder="1" applyAlignment="1">
      <alignment horizontal="left" vertical="center"/>
    </xf>
    <xf numFmtId="0" fontId="65" fillId="0" borderId="169" xfId="53" applyFont="1" applyFill="1" applyBorder="1" applyAlignment="1">
      <alignment vertical="center" wrapText="1"/>
      <protection/>
    </xf>
    <xf numFmtId="0" fontId="28" fillId="0" borderId="156" xfId="53" applyFont="1" applyFill="1" applyBorder="1" applyAlignment="1">
      <alignment vertical="center" wrapText="1"/>
      <protection/>
    </xf>
    <xf numFmtId="0" fontId="28" fillId="0" borderId="170" xfId="53" applyFont="1" applyFill="1" applyBorder="1" applyAlignment="1">
      <alignment vertical="center" wrapText="1"/>
      <protection/>
    </xf>
    <xf numFmtId="0" fontId="28" fillId="0" borderId="6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16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3" fillId="0" borderId="0" xfId="0" applyFont="1" applyFill="1" applyBorder="1" applyAlignment="1">
      <alignment horizontal="left" wrapText="1"/>
    </xf>
    <xf numFmtId="0" fontId="38" fillId="0" borderId="173" xfId="0" applyFont="1" applyFill="1" applyBorder="1" applyAlignment="1" applyProtection="1">
      <alignment horizontal="center" vertical="center"/>
      <protection locked="0"/>
    </xf>
    <xf numFmtId="0" fontId="38" fillId="0" borderId="89" xfId="0" applyFont="1" applyFill="1" applyBorder="1" applyAlignment="1" applyProtection="1">
      <alignment horizontal="center" vertical="center"/>
      <protection locked="0"/>
    </xf>
    <xf numFmtId="0" fontId="38" fillId="0" borderId="174" xfId="53" applyFont="1" applyFill="1" applyBorder="1" applyAlignment="1">
      <alignment horizontal="center" vertical="center"/>
      <protection/>
    </xf>
    <xf numFmtId="0" fontId="38" fillId="0" borderId="89" xfId="53" applyFont="1" applyFill="1" applyBorder="1" applyAlignment="1">
      <alignment horizontal="center" vertical="center"/>
      <protection/>
    </xf>
    <xf numFmtId="0" fontId="38" fillId="0" borderId="174" xfId="0" applyFont="1" applyFill="1" applyBorder="1" applyAlignment="1" applyProtection="1">
      <alignment horizontal="center" vertical="center"/>
      <protection locked="0"/>
    </xf>
    <xf numFmtId="0" fontId="38" fillId="0" borderId="175" xfId="53" applyFont="1" applyFill="1" applyBorder="1" applyAlignment="1">
      <alignment horizontal="center" vertical="center"/>
      <protection/>
    </xf>
    <xf numFmtId="0" fontId="38" fillId="0" borderId="176" xfId="53" applyFont="1" applyFill="1" applyBorder="1" applyAlignment="1">
      <alignment horizontal="center" vertical="center"/>
      <protection/>
    </xf>
    <xf numFmtId="0" fontId="38" fillId="0" borderId="177" xfId="0" applyFont="1" applyFill="1" applyBorder="1" applyAlignment="1" applyProtection="1">
      <alignment horizontal="center" vertical="center"/>
      <protection locked="0"/>
    </xf>
    <xf numFmtId="0" fontId="80" fillId="0" borderId="178" xfId="0" applyFont="1" applyBorder="1" applyAlignment="1">
      <alignment horizontal="center" vertical="center"/>
    </xf>
    <xf numFmtId="0" fontId="80" fillId="0" borderId="179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180" xfId="0" applyFont="1" applyBorder="1" applyAlignment="1">
      <alignment horizontal="center" vertical="center"/>
    </xf>
    <xf numFmtId="0" fontId="80" fillId="0" borderId="181" xfId="0" applyFont="1" applyBorder="1" applyAlignment="1">
      <alignment horizontal="center" vertical="center"/>
    </xf>
    <xf numFmtId="0" fontId="80" fillId="0" borderId="182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2" fillId="0" borderId="183" xfId="0" applyFont="1" applyBorder="1" applyAlignment="1">
      <alignment horizontal="left" vertical="center"/>
    </xf>
    <xf numFmtId="0" fontId="82" fillId="0" borderId="98" xfId="0" applyFont="1" applyBorder="1" applyAlignment="1">
      <alignment horizontal="left" vertical="center"/>
    </xf>
    <xf numFmtId="0" fontId="82" fillId="0" borderId="59" xfId="0" applyFont="1" applyBorder="1" applyAlignment="1">
      <alignment horizontal="left" vertical="center"/>
    </xf>
    <xf numFmtId="0" fontId="82" fillId="0" borderId="39" xfId="0" applyFont="1" applyBorder="1" applyAlignment="1">
      <alignment horizontal="left" vertical="center"/>
    </xf>
    <xf numFmtId="0" fontId="82" fillId="0" borderId="28" xfId="0" applyFont="1" applyBorder="1" applyAlignment="1">
      <alignment horizontal="left" vertical="center"/>
    </xf>
    <xf numFmtId="0" fontId="82" fillId="0" borderId="29" xfId="0" applyFont="1" applyBorder="1" applyAlignment="1">
      <alignment horizontal="left" vertical="center"/>
    </xf>
    <xf numFmtId="0" fontId="80" fillId="0" borderId="134" xfId="0" applyFont="1" applyBorder="1" applyAlignment="1">
      <alignment horizontal="center" vertical="center"/>
    </xf>
    <xf numFmtId="0" fontId="80" fillId="0" borderId="104" xfId="0" applyFont="1" applyBorder="1" applyAlignment="1">
      <alignment horizontal="center" vertical="center"/>
    </xf>
    <xf numFmtId="0" fontId="82" fillId="0" borderId="47" xfId="0" applyFont="1" applyBorder="1" applyAlignment="1" applyProtection="1">
      <alignment horizontal="left" vertical="center" wrapText="1"/>
      <protection locked="0"/>
    </xf>
    <xf numFmtId="0" fontId="82" fillId="0" borderId="10" xfId="0" applyFont="1" applyBorder="1" applyAlignment="1" applyProtection="1">
      <alignment horizontal="left" vertical="center" wrapText="1"/>
      <protection locked="0"/>
    </xf>
    <xf numFmtId="0" fontId="81" fillId="0" borderId="31" xfId="0" applyFont="1" applyBorder="1" applyAlignment="1">
      <alignment horizontal="center" vertical="center"/>
    </xf>
    <xf numFmtId="0" fontId="82" fillId="0" borderId="134" xfId="0" applyFont="1" applyBorder="1" applyAlignment="1">
      <alignment horizontal="left" vertical="center"/>
    </xf>
    <xf numFmtId="0" fontId="82" fillId="0" borderId="96" xfId="0" applyFont="1" applyBorder="1" applyAlignment="1">
      <alignment horizontal="left" vertical="center"/>
    </xf>
    <xf numFmtId="0" fontId="82" fillId="0" borderId="19" xfId="0" applyFont="1" applyBorder="1" applyAlignment="1">
      <alignment horizontal="left" vertical="center"/>
    </xf>
    <xf numFmtId="0" fontId="81" fillId="0" borderId="134" xfId="0" applyFont="1" applyBorder="1" applyAlignment="1">
      <alignment horizontal="center" vertical="center"/>
    </xf>
    <xf numFmtId="0" fontId="80" fillId="0" borderId="184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2" fillId="0" borderId="45" xfId="0" applyFont="1" applyBorder="1" applyAlignment="1" applyProtection="1">
      <alignment horizontal="left" vertical="center" wrapText="1"/>
      <protection locked="0"/>
    </xf>
    <xf numFmtId="0" fontId="82" fillId="0" borderId="21" xfId="0" applyFont="1" applyBorder="1" applyAlignment="1" applyProtection="1">
      <alignment horizontal="left" vertical="center" wrapText="1"/>
      <protection locked="0"/>
    </xf>
    <xf numFmtId="0" fontId="82" fillId="0" borderId="185" xfId="0" applyFont="1" applyBorder="1" applyAlignment="1">
      <alignment horizontal="center" vertical="center" wrapText="1"/>
    </xf>
    <xf numFmtId="0" fontId="82" fillId="0" borderId="130" xfId="0" applyFont="1" applyBorder="1" applyAlignment="1">
      <alignment horizontal="center" vertical="center" wrapText="1"/>
    </xf>
    <xf numFmtId="0" fontId="82" fillId="0" borderId="186" xfId="0" applyFont="1" applyBorder="1" applyAlignment="1">
      <alignment horizontal="center" vertical="center" wrapText="1"/>
    </xf>
    <xf numFmtId="0" fontId="82" fillId="0" borderId="184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6" fillId="0" borderId="130" xfId="0" applyFont="1" applyBorder="1" applyAlignment="1">
      <alignment horizontal="center" vertical="center" wrapText="1"/>
    </xf>
    <xf numFmtId="0" fontId="86" fillId="0" borderId="18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0" fontId="82" fillId="0" borderId="74" xfId="0" applyFont="1" applyBorder="1" applyAlignment="1" applyProtection="1">
      <alignment horizontal="center" vertical="center" wrapText="1"/>
      <protection locked="0"/>
    </xf>
    <xf numFmtId="0" fontId="82" fillId="0" borderId="42" xfId="0" applyFont="1" applyBorder="1" applyAlignment="1" applyProtection="1">
      <alignment horizontal="center" vertical="center" wrapText="1"/>
      <protection locked="0"/>
    </xf>
    <xf numFmtId="0" fontId="82" fillId="0" borderId="75" xfId="0" applyFont="1" applyBorder="1" applyAlignment="1" applyProtection="1">
      <alignment horizontal="center" vertical="center" wrapText="1"/>
      <protection locked="0"/>
    </xf>
    <xf numFmtId="0" fontId="82" fillId="0" borderId="37" xfId="0" applyFont="1" applyBorder="1" applyAlignment="1" applyProtection="1">
      <alignment horizontal="center" vertical="center" wrapText="1"/>
      <protection locked="0"/>
    </xf>
    <xf numFmtId="0" fontId="86" fillId="0" borderId="130" xfId="0" applyFont="1" applyBorder="1" applyAlignment="1">
      <alignment horizontal="center" vertical="center" textRotation="90" wrapText="1"/>
    </xf>
    <xf numFmtId="0" fontId="86" fillId="0" borderId="186" xfId="0" applyFont="1" applyBorder="1" applyAlignment="1">
      <alignment horizontal="center" vertical="center" textRotation="90" wrapText="1"/>
    </xf>
    <xf numFmtId="0" fontId="86" fillId="0" borderId="0" xfId="0" applyFont="1" applyBorder="1" applyAlignment="1">
      <alignment horizontal="center" vertical="center" textRotation="90" wrapText="1"/>
    </xf>
    <xf numFmtId="0" fontId="86" fillId="0" borderId="30" xfId="0" applyFont="1" applyBorder="1" applyAlignment="1">
      <alignment horizontal="center" vertical="center" textRotation="90" wrapText="1"/>
    </xf>
    <xf numFmtId="0" fontId="86" fillId="0" borderId="28" xfId="0" applyFont="1" applyBorder="1" applyAlignment="1">
      <alignment horizontal="center" vertical="center" textRotation="90" wrapText="1"/>
    </xf>
    <xf numFmtId="0" fontId="86" fillId="0" borderId="36" xfId="0" applyFont="1" applyBorder="1" applyAlignment="1">
      <alignment horizontal="center" vertical="center" textRotation="90" wrapText="1"/>
    </xf>
    <xf numFmtId="0" fontId="81" fillId="0" borderId="185" xfId="0" applyFont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81" fillId="0" borderId="50" xfId="0" applyFont="1" applyBorder="1" applyAlignment="1">
      <alignment horizontal="center" vertical="center"/>
    </xf>
    <xf numFmtId="0" fontId="81" fillId="0" borderId="130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 textRotation="90"/>
    </xf>
    <xf numFmtId="0" fontId="86" fillId="0" borderId="10" xfId="0" applyFont="1" applyBorder="1" applyAlignment="1">
      <alignment horizontal="center" vertical="center" textRotation="90"/>
    </xf>
    <xf numFmtId="0" fontId="86" fillId="0" borderId="74" xfId="0" applyFont="1" applyBorder="1" applyAlignment="1">
      <alignment horizontal="center" vertical="center" textRotation="90"/>
    </xf>
    <xf numFmtId="0" fontId="81" fillId="0" borderId="96" xfId="0" applyFont="1" applyBorder="1" applyAlignment="1">
      <alignment horizontal="center" vertical="center"/>
    </xf>
    <xf numFmtId="0" fontId="86" fillId="0" borderId="185" xfId="0" applyFont="1" applyBorder="1" applyAlignment="1">
      <alignment horizontal="center" vertical="center" wrapText="1"/>
    </xf>
    <xf numFmtId="0" fontId="86" fillId="0" borderId="184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80" fillId="0" borderId="185" xfId="0" applyFont="1" applyBorder="1" applyAlignment="1">
      <alignment horizontal="center" vertical="center"/>
    </xf>
    <xf numFmtId="0" fontId="80" fillId="0" borderId="186" xfId="0" applyFont="1" applyBorder="1" applyAlignment="1">
      <alignment horizontal="center" vertical="center"/>
    </xf>
    <xf numFmtId="0" fontId="80" fillId="0" borderId="185" xfId="0" applyFont="1" applyBorder="1" applyAlignment="1">
      <alignment horizontal="center" vertical="center" textRotation="90"/>
    </xf>
    <xf numFmtId="0" fontId="80" fillId="0" borderId="186" xfId="0" applyFont="1" applyBorder="1" applyAlignment="1">
      <alignment horizontal="center" vertical="center" textRotation="90"/>
    </xf>
    <xf numFmtId="0" fontId="80" fillId="0" borderId="184" xfId="0" applyFont="1" applyBorder="1" applyAlignment="1">
      <alignment horizontal="center" vertical="center" textRotation="90"/>
    </xf>
    <xf numFmtId="0" fontId="80" fillId="0" borderId="30" xfId="0" applyFont="1" applyBorder="1" applyAlignment="1">
      <alignment horizontal="center" vertical="center" textRotation="90"/>
    </xf>
    <xf numFmtId="0" fontId="80" fillId="0" borderId="39" xfId="0" applyFont="1" applyBorder="1" applyAlignment="1">
      <alignment horizontal="center" vertical="center" textRotation="90"/>
    </xf>
    <xf numFmtId="0" fontId="80" fillId="0" borderId="36" xfId="0" applyFont="1" applyBorder="1" applyAlignment="1">
      <alignment horizontal="center" vertical="center" textRotation="90"/>
    </xf>
    <xf numFmtId="0" fontId="80" fillId="0" borderId="185" xfId="0" applyFont="1" applyBorder="1" applyAlignment="1">
      <alignment horizontal="center" vertical="center" textRotation="90" wrapText="1"/>
    </xf>
    <xf numFmtId="0" fontId="80" fillId="0" borderId="186" xfId="0" applyFont="1" applyBorder="1" applyAlignment="1">
      <alignment horizontal="center" vertical="center" textRotation="90" wrapText="1"/>
    </xf>
    <xf numFmtId="0" fontId="80" fillId="0" borderId="184" xfId="0" applyFont="1" applyBorder="1" applyAlignment="1">
      <alignment horizontal="center" vertical="center" textRotation="90" wrapText="1"/>
    </xf>
    <xf numFmtId="0" fontId="80" fillId="0" borderId="30" xfId="0" applyFont="1" applyBorder="1" applyAlignment="1">
      <alignment horizontal="center" vertical="center" textRotation="90" wrapText="1"/>
    </xf>
    <xf numFmtId="0" fontId="80" fillId="0" borderId="39" xfId="0" applyFont="1" applyBorder="1" applyAlignment="1">
      <alignment horizontal="center" vertical="center" textRotation="90" wrapText="1"/>
    </xf>
    <xf numFmtId="0" fontId="80" fillId="0" borderId="36" xfId="0" applyFont="1" applyBorder="1" applyAlignment="1">
      <alignment horizontal="center" vertical="center" textRotation="90" wrapText="1"/>
    </xf>
    <xf numFmtId="0" fontId="86" fillId="0" borderId="45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textRotation="90"/>
    </xf>
    <xf numFmtId="0" fontId="86" fillId="0" borderId="33" xfId="0" applyFont="1" applyBorder="1" applyAlignment="1">
      <alignment horizontal="center" vertical="center" textRotation="90"/>
    </xf>
    <xf numFmtId="0" fontId="86" fillId="0" borderId="75" xfId="0" applyFont="1" applyBorder="1" applyAlignment="1">
      <alignment horizontal="center" vertical="center" textRotation="90"/>
    </xf>
    <xf numFmtId="0" fontId="30" fillId="0" borderId="0" xfId="0" applyFont="1" applyAlignment="1">
      <alignment horizontal="center" vertical="center"/>
    </xf>
    <xf numFmtId="0" fontId="80" fillId="0" borderId="187" xfId="0" applyFont="1" applyBorder="1" applyAlignment="1">
      <alignment horizontal="center" vertical="center" textRotation="90" wrapText="1"/>
    </xf>
    <xf numFmtId="0" fontId="80" fillId="0" borderId="188" xfId="0" applyFont="1" applyBorder="1" applyAlignment="1">
      <alignment horizontal="center" vertical="center" textRotation="90" wrapText="1"/>
    </xf>
    <xf numFmtId="0" fontId="87" fillId="0" borderId="188" xfId="0" applyFont="1" applyBorder="1" applyAlignment="1">
      <alignment horizontal="center" vertical="center" textRotation="90" wrapText="1"/>
    </xf>
    <xf numFmtId="0" fontId="87" fillId="0" borderId="189" xfId="0" applyFont="1" applyBorder="1" applyAlignment="1">
      <alignment horizontal="center" vertical="center" textRotation="90" wrapText="1"/>
    </xf>
    <xf numFmtId="0" fontId="40" fillId="0" borderId="62" xfId="53" applyFont="1" applyFill="1" applyBorder="1" applyAlignment="1">
      <alignment horizontal="center" vertical="center"/>
      <protection/>
    </xf>
    <xf numFmtId="0" fontId="40" fillId="0" borderId="190" xfId="53" applyFont="1" applyFill="1" applyBorder="1" applyAlignment="1">
      <alignment horizontal="center" vertical="center"/>
      <protection/>
    </xf>
    <xf numFmtId="0" fontId="38" fillId="0" borderId="191" xfId="53" applyFont="1" applyFill="1" applyBorder="1" applyAlignment="1">
      <alignment horizontal="center" vertical="center"/>
      <protection/>
    </xf>
    <xf numFmtId="0" fontId="38" fillId="0" borderId="192" xfId="53" applyFont="1" applyFill="1" applyBorder="1" applyAlignment="1">
      <alignment horizontal="center" vertical="center"/>
      <protection/>
    </xf>
    <xf numFmtId="0" fontId="38" fillId="0" borderId="62" xfId="53" applyFont="1" applyFill="1" applyBorder="1" applyAlignment="1">
      <alignment horizontal="center" vertical="center"/>
      <protection/>
    </xf>
    <xf numFmtId="0" fontId="38" fillId="0" borderId="190" xfId="53" applyFont="1" applyFill="1" applyBorder="1" applyAlignment="1">
      <alignment horizontal="center" vertical="center"/>
      <protection/>
    </xf>
    <xf numFmtId="0" fontId="38" fillId="0" borderId="193" xfId="53" applyFont="1" applyFill="1" applyBorder="1" applyAlignment="1">
      <alignment horizontal="center" vertical="center"/>
      <protection/>
    </xf>
    <xf numFmtId="0" fontId="38" fillId="0" borderId="59" xfId="53" applyFont="1" applyFill="1" applyBorder="1" applyAlignment="1">
      <alignment horizontal="center" vertical="center"/>
      <protection/>
    </xf>
    <xf numFmtId="0" fontId="38" fillId="0" borderId="105" xfId="53" applyFont="1" applyFill="1" applyBorder="1" applyAlignment="1">
      <alignment horizontal="center" vertical="center"/>
      <protection/>
    </xf>
    <xf numFmtId="1" fontId="46" fillId="0" borderId="62" xfId="0" applyNumberFormat="1" applyFont="1" applyFill="1" applyBorder="1" applyAlignment="1" applyProtection="1">
      <alignment horizontal="center" vertical="center"/>
      <protection locked="0"/>
    </xf>
    <xf numFmtId="1" fontId="46" fillId="0" borderId="61" xfId="0" applyNumberFormat="1" applyFont="1" applyFill="1" applyBorder="1" applyAlignment="1" applyProtection="1">
      <alignment horizontal="center" vertical="center"/>
      <protection locked="0"/>
    </xf>
    <xf numFmtId="0" fontId="38" fillId="0" borderId="74" xfId="53" applyFont="1" applyFill="1" applyBorder="1" applyAlignment="1">
      <alignment horizontal="center" vertical="center"/>
      <protection/>
    </xf>
    <xf numFmtId="0" fontId="38" fillId="0" borderId="24" xfId="53" applyFont="1" applyFill="1" applyBorder="1" applyAlignment="1">
      <alignment horizontal="center" vertical="center"/>
      <protection/>
    </xf>
    <xf numFmtId="0" fontId="38" fillId="0" borderId="194" xfId="53" applyFont="1" applyFill="1" applyBorder="1" applyAlignment="1">
      <alignment horizontal="center" vertical="center"/>
      <protection/>
    </xf>
    <xf numFmtId="0" fontId="38" fillId="0" borderId="195" xfId="53" applyFont="1" applyFill="1" applyBorder="1" applyAlignment="1">
      <alignment horizontal="center" vertical="center"/>
      <protection/>
    </xf>
    <xf numFmtId="1" fontId="44" fillId="0" borderId="74" xfId="0" applyNumberFormat="1" applyFont="1" applyFill="1" applyBorder="1" applyAlignment="1" applyProtection="1">
      <alignment horizontal="center" vertical="center"/>
      <protection locked="0"/>
    </xf>
    <xf numFmtId="1" fontId="44" fillId="0" borderId="24" xfId="0" applyNumberFormat="1" applyFont="1" applyFill="1" applyBorder="1" applyAlignment="1" applyProtection="1">
      <alignment horizontal="center" vertical="center"/>
      <protection locked="0"/>
    </xf>
    <xf numFmtId="1" fontId="44" fillId="0" borderId="82" xfId="0" applyNumberFormat="1" applyFont="1" applyFill="1" applyBorder="1" applyAlignment="1" applyProtection="1">
      <alignment horizontal="center" vertical="center"/>
      <protection locked="0"/>
    </xf>
    <xf numFmtId="1" fontId="44" fillId="0" borderId="52" xfId="0" applyNumberFormat="1" applyFont="1" applyFill="1" applyBorder="1" applyAlignment="1" applyProtection="1">
      <alignment horizontal="center" vertical="center"/>
      <protection locked="0"/>
    </xf>
    <xf numFmtId="0" fontId="38" fillId="0" borderId="61" xfId="53" applyFont="1" applyFill="1" applyBorder="1" applyAlignment="1">
      <alignment horizontal="center" vertical="center"/>
      <protection/>
    </xf>
    <xf numFmtId="0" fontId="38" fillId="0" borderId="196" xfId="53" applyFont="1" applyFill="1" applyBorder="1" applyAlignment="1">
      <alignment horizontal="center" vertical="center"/>
      <protection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1" fontId="46" fillId="0" borderId="137" xfId="0" applyNumberFormat="1" applyFont="1" applyFill="1" applyBorder="1" applyAlignment="1">
      <alignment horizontal="center" vertical="center"/>
    </xf>
    <xf numFmtId="1" fontId="46" fillId="0" borderId="88" xfId="0" applyNumberFormat="1" applyFont="1" applyFill="1" applyBorder="1" applyAlignment="1">
      <alignment horizontal="center" vertical="center"/>
    </xf>
    <xf numFmtId="1" fontId="44" fillId="0" borderId="107" xfId="0" applyNumberFormat="1" applyFont="1" applyFill="1" applyBorder="1" applyAlignment="1" applyProtection="1">
      <alignment horizontal="center" vertical="center"/>
      <protection locked="0"/>
    </xf>
    <xf numFmtId="0" fontId="38" fillId="0" borderId="121" xfId="0" applyFont="1" applyFill="1" applyBorder="1" applyAlignment="1" applyProtection="1">
      <alignment horizontal="center" vertical="center"/>
      <protection locked="0"/>
    </xf>
    <xf numFmtId="0" fontId="38" fillId="0" borderId="61" xfId="0" applyFont="1" applyFill="1" applyBorder="1" applyAlignment="1" applyProtection="1">
      <alignment horizontal="center" vertical="center"/>
      <protection locked="0"/>
    </xf>
    <xf numFmtId="0" fontId="38" fillId="0" borderId="112" xfId="53" applyFont="1" applyFill="1" applyBorder="1" applyAlignment="1">
      <alignment horizontal="center" vertical="center"/>
      <protection/>
    </xf>
    <xf numFmtId="0" fontId="38" fillId="0" borderId="197" xfId="53" applyFont="1" applyFill="1" applyBorder="1" applyAlignment="1">
      <alignment horizontal="center" vertical="center"/>
      <protection/>
    </xf>
    <xf numFmtId="0" fontId="38" fillId="0" borderId="12" xfId="53" applyFont="1" applyFill="1" applyBorder="1" applyAlignment="1">
      <alignment horizontal="center" vertical="center"/>
      <protection/>
    </xf>
    <xf numFmtId="0" fontId="38" fillId="0" borderId="198" xfId="53" applyFont="1" applyFill="1" applyBorder="1" applyAlignment="1">
      <alignment horizontal="center" vertical="center"/>
      <protection/>
    </xf>
    <xf numFmtId="0" fontId="40" fillId="0" borderId="12" xfId="53" applyFont="1" applyFill="1" applyBorder="1" applyAlignment="1">
      <alignment horizontal="center" vertical="center"/>
      <protection/>
    </xf>
    <xf numFmtId="0" fontId="40" fillId="0" borderId="105" xfId="53" applyFont="1" applyFill="1" applyBorder="1" applyAlignment="1">
      <alignment horizontal="center" vertical="center"/>
      <protection/>
    </xf>
    <xf numFmtId="0" fontId="38" fillId="0" borderId="199" xfId="53" applyFont="1" applyFill="1" applyBorder="1" applyAlignment="1">
      <alignment horizontal="center" vertical="center"/>
      <protection/>
    </xf>
    <xf numFmtId="1" fontId="44" fillId="0" borderId="62" xfId="0" applyNumberFormat="1" applyFont="1" applyFill="1" applyBorder="1" applyAlignment="1" applyProtection="1">
      <alignment horizontal="center" vertical="center"/>
      <protection locked="0"/>
    </xf>
    <xf numFmtId="1" fontId="44" fillId="0" borderId="61" xfId="0" applyNumberFormat="1" applyFont="1" applyFill="1" applyBorder="1" applyAlignment="1" applyProtection="1">
      <alignment horizontal="center" vertical="center"/>
      <protection locked="0"/>
    </xf>
    <xf numFmtId="0" fontId="38" fillId="0" borderId="121" xfId="53" applyFont="1" applyFill="1" applyBorder="1" applyAlignment="1">
      <alignment horizontal="center" vertical="center"/>
      <protection/>
    </xf>
    <xf numFmtId="1" fontId="44" fillId="0" borderId="200" xfId="0" applyNumberFormat="1" applyFont="1" applyFill="1" applyBorder="1" applyAlignment="1" applyProtection="1">
      <alignment horizontal="center" vertical="center"/>
      <protection locked="0"/>
    </xf>
    <xf numFmtId="1" fontId="44" fillId="0" borderId="88" xfId="0" applyNumberFormat="1" applyFont="1" applyFill="1" applyBorder="1" applyAlignment="1" applyProtection="1">
      <alignment horizontal="center" vertical="center"/>
      <protection locked="0"/>
    </xf>
    <xf numFmtId="0" fontId="38" fillId="0" borderId="63" xfId="53" applyFont="1" applyFill="1" applyBorder="1" applyAlignment="1">
      <alignment horizontal="center" vertical="center"/>
      <protection/>
    </xf>
    <xf numFmtId="0" fontId="38" fillId="0" borderId="95" xfId="53" applyFont="1" applyFill="1" applyBorder="1" applyAlignment="1">
      <alignment horizontal="center" vertical="center"/>
      <protection/>
    </xf>
    <xf numFmtId="1" fontId="44" fillId="0" borderId="11" xfId="0" applyNumberFormat="1" applyFont="1" applyFill="1" applyBorder="1" applyAlignment="1" applyProtection="1">
      <alignment horizontal="center" vertical="center"/>
      <protection locked="0"/>
    </xf>
    <xf numFmtId="1" fontId="44" fillId="0" borderId="201" xfId="0" applyNumberFormat="1" applyFont="1" applyFill="1" applyBorder="1" applyAlignment="1" applyProtection="1">
      <alignment horizontal="center" vertical="center"/>
      <protection locked="0"/>
    </xf>
    <xf numFmtId="0" fontId="38" fillId="0" borderId="123" xfId="53" applyFont="1" applyFill="1" applyBorder="1" applyAlignment="1">
      <alignment horizontal="center" vertical="center"/>
      <protection/>
    </xf>
    <xf numFmtId="0" fontId="38" fillId="0" borderId="87" xfId="53" applyFont="1" applyFill="1" applyBorder="1" applyAlignment="1">
      <alignment horizontal="center" vertical="center"/>
      <protection/>
    </xf>
    <xf numFmtId="1" fontId="46" fillId="0" borderId="174" xfId="0" applyNumberFormat="1" applyFont="1" applyFill="1" applyBorder="1" applyAlignment="1" applyProtection="1">
      <alignment horizontal="center" vertical="center"/>
      <protection locked="0"/>
    </xf>
    <xf numFmtId="1" fontId="46" fillId="0" borderId="89" xfId="0" applyNumberFormat="1" applyFont="1" applyFill="1" applyBorder="1" applyAlignment="1" applyProtection="1">
      <alignment horizontal="center" vertical="center"/>
      <protection locked="0"/>
    </xf>
    <xf numFmtId="1" fontId="46" fillId="0" borderId="174" xfId="0" applyNumberFormat="1" applyFont="1" applyFill="1" applyBorder="1" applyAlignment="1">
      <alignment horizontal="center" vertical="center"/>
    </xf>
    <xf numFmtId="1" fontId="46" fillId="0" borderId="89" xfId="0" applyNumberFormat="1" applyFont="1" applyFill="1" applyBorder="1" applyAlignment="1">
      <alignment horizontal="center" vertical="center"/>
    </xf>
    <xf numFmtId="1" fontId="46" fillId="0" borderId="200" xfId="0" applyNumberFormat="1" applyFont="1" applyFill="1" applyBorder="1" applyAlignment="1">
      <alignment horizontal="center" vertical="center"/>
    </xf>
    <xf numFmtId="1" fontId="46" fillId="0" borderId="138" xfId="0" applyNumberFormat="1" applyFont="1" applyFill="1" applyBorder="1" applyAlignment="1">
      <alignment horizontal="center" vertical="center"/>
    </xf>
    <xf numFmtId="1" fontId="44" fillId="0" borderId="121" xfId="0" applyNumberFormat="1" applyFont="1" applyFill="1" applyBorder="1" applyAlignment="1" applyProtection="1">
      <alignment horizontal="center" vertical="center"/>
      <protection locked="0"/>
    </xf>
    <xf numFmtId="0" fontId="40" fillId="0" borderId="59" xfId="0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0" fontId="38" fillId="0" borderId="74" xfId="0" applyFont="1" applyFill="1" applyBorder="1" applyAlignment="1" applyProtection="1">
      <alignment horizontal="center" vertical="center"/>
      <protection locked="0"/>
    </xf>
    <xf numFmtId="0" fontId="38" fillId="0" borderId="62" xfId="0" applyFont="1" applyFill="1" applyBorder="1" applyAlignment="1" applyProtection="1">
      <alignment horizontal="center" vertical="center"/>
      <protection locked="0"/>
    </xf>
    <xf numFmtId="0" fontId="38" fillId="0" borderId="160" xfId="53" applyFont="1" applyFill="1" applyBorder="1" applyAlignment="1">
      <alignment horizontal="center" vertical="center"/>
      <protection/>
    </xf>
    <xf numFmtId="0" fontId="38" fillId="0" borderId="202" xfId="53" applyFont="1" applyFill="1" applyBorder="1" applyAlignment="1">
      <alignment horizontal="center" vertical="center"/>
      <protection/>
    </xf>
    <xf numFmtId="0" fontId="40" fillId="0" borderId="199" xfId="53" applyFont="1" applyFill="1" applyBorder="1" applyAlignment="1">
      <alignment horizontal="center" vertical="center"/>
      <protection/>
    </xf>
    <xf numFmtId="0" fontId="40" fillId="0" borderId="195" xfId="53" applyFont="1" applyFill="1" applyBorder="1" applyAlignment="1">
      <alignment horizontal="center" vertical="center"/>
      <protection/>
    </xf>
    <xf numFmtId="0" fontId="38" fillId="0" borderId="203" xfId="53" applyFont="1" applyFill="1" applyBorder="1" applyAlignment="1">
      <alignment horizontal="center" vertical="center"/>
      <protection/>
    </xf>
    <xf numFmtId="0" fontId="38" fillId="0" borderId="204" xfId="53" applyFont="1" applyFill="1" applyBorder="1" applyAlignment="1">
      <alignment horizontal="center" vertical="center"/>
      <protection/>
    </xf>
    <xf numFmtId="0" fontId="38" fillId="0" borderId="98" xfId="53" applyFont="1" applyFill="1" applyBorder="1" applyAlignment="1">
      <alignment horizontal="center" vertical="center"/>
      <protection/>
    </xf>
    <xf numFmtId="0" fontId="38" fillId="0" borderId="205" xfId="53" applyFont="1" applyFill="1" applyBorder="1" applyAlignment="1">
      <alignment horizontal="center" vertical="center"/>
      <protection/>
    </xf>
    <xf numFmtId="1" fontId="46" fillId="0" borderId="123" xfId="0" applyNumberFormat="1" applyFont="1" applyFill="1" applyBorder="1" applyAlignment="1" applyProtection="1">
      <alignment horizontal="center" vertical="center"/>
      <protection locked="0"/>
    </xf>
    <xf numFmtId="1" fontId="46" fillId="0" borderId="123" xfId="0" applyNumberFormat="1" applyFont="1" applyFill="1" applyBorder="1" applyAlignment="1">
      <alignment horizontal="center" vertical="center"/>
    </xf>
    <xf numFmtId="0" fontId="38" fillId="0" borderId="113" xfId="53" applyFont="1" applyFill="1" applyBorder="1" applyAlignment="1">
      <alignment horizontal="center" vertical="center"/>
      <protection/>
    </xf>
    <xf numFmtId="0" fontId="40" fillId="0" borderId="121" xfId="53" applyFont="1" applyFill="1" applyBorder="1" applyAlignment="1">
      <alignment horizontal="center" vertical="center"/>
      <protection/>
    </xf>
    <xf numFmtId="0" fontId="38" fillId="0" borderId="138" xfId="53" applyFont="1" applyFill="1" applyBorder="1" applyAlignment="1">
      <alignment horizontal="center" vertical="center"/>
      <protection/>
    </xf>
    <xf numFmtId="0" fontId="38" fillId="0" borderId="88" xfId="53" applyFont="1" applyFill="1" applyBorder="1" applyAlignment="1">
      <alignment horizontal="center" vertical="center"/>
      <protection/>
    </xf>
    <xf numFmtId="0" fontId="38" fillId="0" borderId="206" xfId="53" applyFont="1" applyFill="1" applyBorder="1" applyAlignment="1">
      <alignment horizontal="center" vertical="center"/>
      <protection/>
    </xf>
    <xf numFmtId="0" fontId="38" fillId="0" borderId="207" xfId="53" applyFont="1" applyFill="1" applyBorder="1" applyAlignment="1">
      <alignment horizontal="center" vertical="center"/>
      <protection/>
    </xf>
    <xf numFmtId="0" fontId="40" fillId="0" borderId="193" xfId="53" applyFont="1" applyFill="1" applyBorder="1" applyAlignment="1">
      <alignment horizontal="center" vertical="center"/>
      <protection/>
    </xf>
    <xf numFmtId="0" fontId="40" fillId="0" borderId="61" xfId="53" applyFont="1" applyFill="1" applyBorder="1" applyAlignment="1">
      <alignment horizontal="center" vertical="center"/>
      <protection/>
    </xf>
    <xf numFmtId="0" fontId="38" fillId="0" borderId="208" xfId="53" applyFont="1" applyFill="1" applyBorder="1" applyAlignment="1">
      <alignment horizontal="center" vertical="center"/>
      <protection/>
    </xf>
    <xf numFmtId="0" fontId="38" fillId="0" borderId="209" xfId="53" applyFont="1" applyFill="1" applyBorder="1" applyAlignment="1">
      <alignment horizontal="center" vertical="center"/>
      <protection/>
    </xf>
    <xf numFmtId="0" fontId="38" fillId="0" borderId="124" xfId="53" applyFont="1" applyFill="1" applyBorder="1" applyAlignment="1">
      <alignment horizontal="center" vertical="center"/>
      <protection/>
    </xf>
    <xf numFmtId="0" fontId="38" fillId="0" borderId="147" xfId="53" applyFont="1" applyFill="1" applyBorder="1" applyAlignment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40" fillId="0" borderId="105" xfId="0" applyFont="1" applyFill="1" applyBorder="1" applyAlignment="1" applyProtection="1">
      <alignment horizontal="center" vertical="center"/>
      <protection locked="0"/>
    </xf>
    <xf numFmtId="0" fontId="38" fillId="0" borderId="123" xfId="0" applyFont="1" applyFill="1" applyBorder="1" applyAlignment="1" applyProtection="1">
      <alignment horizontal="center" vertical="center"/>
      <protection locked="0"/>
    </xf>
    <xf numFmtId="0" fontId="38" fillId="0" borderId="113" xfId="0" applyFont="1" applyFill="1" applyBorder="1" applyAlignment="1" applyProtection="1">
      <alignment horizontal="center" vertical="center"/>
      <protection locked="0"/>
    </xf>
    <xf numFmtId="0" fontId="38" fillId="0" borderId="112" xfId="0" applyFont="1" applyFill="1" applyBorder="1" applyAlignment="1" applyProtection="1">
      <alignment horizontal="center" vertical="center"/>
      <protection locked="0"/>
    </xf>
    <xf numFmtId="0" fontId="40" fillId="0" borderId="100" xfId="53" applyFont="1" applyFill="1" applyBorder="1" applyAlignment="1">
      <alignment horizontal="center" vertical="center"/>
      <protection/>
    </xf>
    <xf numFmtId="0" fontId="40" fillId="0" borderId="101" xfId="53" applyFont="1" applyFill="1" applyBorder="1" applyAlignment="1">
      <alignment horizontal="center" vertical="center"/>
      <protection/>
    </xf>
    <xf numFmtId="1" fontId="44" fillId="0" borderId="42" xfId="0" applyNumberFormat="1" applyFont="1" applyFill="1" applyBorder="1" applyAlignment="1" applyProtection="1">
      <alignment horizontal="center" vertical="center"/>
      <protection locked="0"/>
    </xf>
    <xf numFmtId="1" fontId="46" fillId="0" borderId="173" xfId="0" applyNumberFormat="1" applyFont="1" applyFill="1" applyBorder="1" applyAlignment="1" applyProtection="1">
      <alignment horizontal="center" vertical="center"/>
      <protection locked="0"/>
    </xf>
    <xf numFmtId="1" fontId="46" fillId="0" borderId="173" xfId="0" applyNumberFormat="1" applyFont="1" applyFill="1" applyBorder="1" applyAlignment="1">
      <alignment horizontal="center" vertical="center"/>
    </xf>
    <xf numFmtId="0" fontId="46" fillId="0" borderId="121" xfId="0" applyNumberFormat="1" applyFont="1" applyFill="1" applyBorder="1" applyAlignment="1" applyProtection="1">
      <alignment horizontal="center" vertical="center"/>
      <protection locked="0"/>
    </xf>
    <xf numFmtId="0" fontId="46" fillId="0" borderId="61" xfId="0" applyNumberFormat="1" applyFont="1" applyFill="1" applyBorder="1" applyAlignment="1" applyProtection="1">
      <alignment horizontal="center" vertical="center"/>
      <protection locked="0"/>
    </xf>
    <xf numFmtId="1" fontId="46" fillId="0" borderId="201" xfId="0" applyNumberFormat="1" applyFont="1" applyFill="1" applyBorder="1" applyAlignment="1" applyProtection="1">
      <alignment horizontal="center" vertical="center"/>
      <protection locked="0"/>
    </xf>
    <xf numFmtId="1" fontId="46" fillId="0" borderId="210" xfId="0" applyNumberFormat="1" applyFont="1" applyFill="1" applyBorder="1" applyAlignment="1" applyProtection="1">
      <alignment horizontal="center" vertical="center"/>
      <protection locked="0"/>
    </xf>
    <xf numFmtId="1" fontId="44" fillId="0" borderId="137" xfId="0" applyNumberFormat="1" applyFont="1" applyFill="1" applyBorder="1" applyAlignment="1" applyProtection="1">
      <alignment horizontal="center" vertical="center"/>
      <protection locked="0"/>
    </xf>
    <xf numFmtId="1" fontId="44" fillId="0" borderId="211" xfId="0" applyNumberFormat="1" applyFont="1" applyFill="1" applyBorder="1" applyAlignment="1" applyProtection="1">
      <alignment horizontal="center" vertical="center"/>
      <protection locked="0"/>
    </xf>
    <xf numFmtId="0" fontId="44" fillId="0" borderId="107" xfId="43" applyNumberFormat="1" applyFont="1" applyFill="1" applyBorder="1" applyAlignment="1" applyProtection="1">
      <alignment horizontal="center" vertical="center"/>
      <protection locked="0"/>
    </xf>
    <xf numFmtId="0" fontId="44" fillId="0" borderId="42" xfId="43" applyNumberFormat="1" applyFont="1" applyFill="1" applyBorder="1" applyAlignment="1" applyProtection="1">
      <alignment horizontal="center" vertical="center"/>
      <protection locked="0"/>
    </xf>
    <xf numFmtId="0" fontId="38" fillId="0" borderId="107" xfId="0" applyFont="1" applyFill="1" applyBorder="1" applyAlignment="1" applyProtection="1">
      <alignment horizontal="center" vertical="center"/>
      <protection locked="0"/>
    </xf>
    <xf numFmtId="0" fontId="38" fillId="0" borderId="42" xfId="0" applyFont="1" applyFill="1" applyBorder="1" applyAlignment="1" applyProtection="1">
      <alignment horizontal="center" vertical="center"/>
      <protection locked="0"/>
    </xf>
    <xf numFmtId="1" fontId="46" fillId="0" borderId="139" xfId="0" applyNumberFormat="1" applyFont="1" applyFill="1" applyBorder="1" applyAlignment="1" applyProtection="1">
      <alignment horizontal="center" vertical="center"/>
      <protection locked="0"/>
    </xf>
    <xf numFmtId="1" fontId="46" fillId="0" borderId="211" xfId="0" applyNumberFormat="1" applyFont="1" applyFill="1" applyBorder="1" applyAlignment="1">
      <alignment horizontal="center" vertical="center"/>
    </xf>
    <xf numFmtId="0" fontId="40" fillId="0" borderId="212" xfId="0" applyFont="1" applyFill="1" applyBorder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/>
      <protection locked="0"/>
    </xf>
    <xf numFmtId="0" fontId="49" fillId="0" borderId="120" xfId="0" applyFont="1" applyFill="1" applyBorder="1" applyAlignment="1">
      <alignment horizontal="center" vertical="center" wrapText="1"/>
    </xf>
    <xf numFmtId="0" fontId="49" fillId="0" borderId="213" xfId="0" applyFont="1" applyFill="1" applyBorder="1" applyAlignment="1">
      <alignment horizontal="center" vertical="center" wrapText="1"/>
    </xf>
    <xf numFmtId="0" fontId="49" fillId="0" borderId="119" xfId="0" applyFont="1" applyFill="1" applyBorder="1" applyAlignment="1">
      <alignment horizontal="center" vertical="center" wrapText="1"/>
    </xf>
    <xf numFmtId="1" fontId="36" fillId="0" borderId="91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/>
    </xf>
    <xf numFmtId="0" fontId="44" fillId="0" borderId="74" xfId="0" applyFont="1" applyFill="1" applyBorder="1" applyAlignment="1">
      <alignment horizontal="center" vertical="center" textRotation="90"/>
    </xf>
    <xf numFmtId="193" fontId="44" fillId="0" borderId="107" xfId="43" applyFont="1" applyFill="1" applyBorder="1" applyAlignment="1" applyProtection="1">
      <alignment horizontal="center" vertical="center"/>
      <protection locked="0"/>
    </xf>
    <xf numFmtId="193" fontId="44" fillId="0" borderId="42" xfId="43" applyFont="1" applyFill="1" applyBorder="1" applyAlignment="1" applyProtection="1">
      <alignment horizontal="center" vertical="center"/>
      <protection locked="0"/>
    </xf>
    <xf numFmtId="1" fontId="92" fillId="0" borderId="214" xfId="0" applyNumberFormat="1" applyFont="1" applyFill="1" applyBorder="1" applyAlignment="1">
      <alignment horizontal="center" vertical="center"/>
    </xf>
    <xf numFmtId="1" fontId="92" fillId="0" borderId="54" xfId="0" applyNumberFormat="1" applyFont="1" applyFill="1" applyBorder="1" applyAlignment="1">
      <alignment horizontal="center" vertical="center"/>
    </xf>
    <xf numFmtId="1" fontId="92" fillId="0" borderId="215" xfId="0" applyNumberFormat="1" applyFont="1" applyFill="1" applyBorder="1" applyAlignment="1">
      <alignment horizontal="center" vertical="center"/>
    </xf>
    <xf numFmtId="0" fontId="46" fillId="0" borderId="216" xfId="0" applyFont="1" applyFill="1" applyBorder="1" applyAlignment="1">
      <alignment horizontal="center" vertical="center"/>
    </xf>
    <xf numFmtId="0" fontId="46" fillId="0" borderId="217" xfId="0" applyFont="1" applyFill="1" applyBorder="1" applyAlignment="1">
      <alignment horizontal="center" vertical="center"/>
    </xf>
    <xf numFmtId="0" fontId="46" fillId="0" borderId="218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horizontal="center" vertical="center"/>
    </xf>
    <xf numFmtId="201" fontId="45" fillId="0" borderId="93" xfId="0" applyNumberFormat="1" applyFont="1" applyFill="1" applyBorder="1" applyAlignment="1">
      <alignment horizontal="center" vertical="center"/>
    </xf>
    <xf numFmtId="201" fontId="45" fillId="0" borderId="217" xfId="0" applyNumberFormat="1" applyFont="1" applyFill="1" applyBorder="1" applyAlignment="1">
      <alignment horizontal="center" vertical="center"/>
    </xf>
    <xf numFmtId="201" fontId="45" fillId="0" borderId="92" xfId="0" applyNumberFormat="1" applyFont="1" applyFill="1" applyBorder="1" applyAlignment="1">
      <alignment horizontal="center" vertical="center"/>
    </xf>
    <xf numFmtId="0" fontId="46" fillId="0" borderId="109" xfId="0" applyFont="1" applyFill="1" applyBorder="1" applyAlignment="1">
      <alignment horizontal="center" vertical="center"/>
    </xf>
    <xf numFmtId="0" fontId="46" fillId="0" borderId="213" xfId="0" applyFont="1" applyFill="1" applyBorder="1" applyAlignment="1">
      <alignment horizontal="center" vertical="center"/>
    </xf>
    <xf numFmtId="0" fontId="46" fillId="0" borderId="219" xfId="0" applyFont="1" applyFill="1" applyBorder="1" applyAlignment="1">
      <alignment horizontal="center" vertical="center"/>
    </xf>
    <xf numFmtId="1" fontId="44" fillId="0" borderId="210" xfId="0" applyNumberFormat="1" applyFont="1" applyFill="1" applyBorder="1" applyAlignment="1" applyProtection="1">
      <alignment horizontal="center" vertical="center"/>
      <protection locked="0"/>
    </xf>
    <xf numFmtId="1" fontId="46" fillId="0" borderId="139" xfId="0" applyNumberFormat="1" applyFont="1" applyFill="1" applyBorder="1" applyAlignment="1">
      <alignment horizontal="center" vertical="center"/>
    </xf>
    <xf numFmtId="0" fontId="38" fillId="0" borderId="220" xfId="53" applyFont="1" applyFill="1" applyBorder="1" applyAlignment="1">
      <alignment horizontal="center" vertical="center"/>
      <protection/>
    </xf>
    <xf numFmtId="0" fontId="38" fillId="0" borderId="221" xfId="53" applyFont="1" applyFill="1" applyBorder="1" applyAlignment="1">
      <alignment horizontal="center" vertical="center"/>
      <protection/>
    </xf>
    <xf numFmtId="0" fontId="38" fillId="0" borderId="222" xfId="53" applyFont="1" applyFill="1" applyBorder="1" applyAlignment="1">
      <alignment horizontal="center" vertical="center"/>
      <protection/>
    </xf>
    <xf numFmtId="0" fontId="38" fillId="0" borderId="223" xfId="53" applyFont="1" applyFill="1" applyBorder="1" applyAlignment="1">
      <alignment horizontal="center" vertical="center"/>
      <protection/>
    </xf>
    <xf numFmtId="0" fontId="40" fillId="0" borderId="137" xfId="53" applyFont="1" applyFill="1" applyBorder="1" applyAlignment="1">
      <alignment horizontal="center" vertical="center"/>
      <protection/>
    </xf>
    <xf numFmtId="0" fontId="40" fillId="0" borderId="211" xfId="53" applyFont="1" applyFill="1" applyBorder="1" applyAlignment="1">
      <alignment horizontal="center" vertical="center"/>
      <protection/>
    </xf>
    <xf numFmtId="0" fontId="44" fillId="0" borderId="137" xfId="0" applyFont="1" applyFill="1" applyBorder="1" applyAlignment="1">
      <alignment horizontal="center" vertical="center" textRotation="90"/>
    </xf>
    <xf numFmtId="0" fontId="44" fillId="0" borderId="138" xfId="0" applyFont="1" applyFill="1" applyBorder="1" applyAlignment="1">
      <alignment horizontal="center" vertical="center" textRotation="90"/>
    </xf>
    <xf numFmtId="0" fontId="44" fillId="0" borderId="224" xfId="0" applyFont="1" applyFill="1" applyBorder="1" applyAlignment="1">
      <alignment horizontal="center" vertical="center" textRotation="90"/>
    </xf>
    <xf numFmtId="0" fontId="44" fillId="0" borderId="74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>
      <alignment horizontal="center" vertical="center" textRotation="90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>
      <alignment horizontal="center" vertical="center" textRotation="90"/>
    </xf>
    <xf numFmtId="0" fontId="44" fillId="0" borderId="24" xfId="0" applyFont="1" applyFill="1" applyBorder="1" applyAlignment="1">
      <alignment horizontal="center" vertical="center" textRotation="90"/>
    </xf>
    <xf numFmtId="0" fontId="44" fillId="0" borderId="118" xfId="0" applyFont="1" applyFill="1" applyBorder="1" applyAlignment="1">
      <alignment horizontal="center" vertical="center" wrapText="1"/>
    </xf>
    <xf numFmtId="0" fontId="44" fillId="0" borderId="115" xfId="0" applyFont="1" applyFill="1" applyBorder="1" applyAlignment="1">
      <alignment horizontal="center" vertical="center" wrapText="1"/>
    </xf>
    <xf numFmtId="0" fontId="44" fillId="0" borderId="120" xfId="0" applyFont="1" applyFill="1" applyBorder="1" applyAlignment="1">
      <alignment horizontal="center" vertical="center"/>
    </xf>
    <xf numFmtId="0" fontId="44" fillId="0" borderId="213" xfId="0" applyFont="1" applyFill="1" applyBorder="1" applyAlignment="1">
      <alignment horizontal="center" vertical="center"/>
    </xf>
    <xf numFmtId="0" fontId="44" fillId="0" borderId="11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 textRotation="90"/>
    </xf>
    <xf numFmtId="0" fontId="44" fillId="0" borderId="62" xfId="0" applyFont="1" applyFill="1" applyBorder="1" applyAlignment="1">
      <alignment horizontal="center" vertical="center" textRotation="90"/>
    </xf>
    <xf numFmtId="1" fontId="44" fillId="0" borderId="204" xfId="0" applyNumberFormat="1" applyFont="1" applyFill="1" applyBorder="1" applyAlignment="1" applyProtection="1">
      <alignment horizontal="center" vertical="center"/>
      <protection locked="0"/>
    </xf>
    <xf numFmtId="0" fontId="38" fillId="0" borderId="200" xfId="53" applyFont="1" applyFill="1" applyBorder="1" applyAlignment="1">
      <alignment horizontal="center" vertical="center"/>
      <protection/>
    </xf>
    <xf numFmtId="0" fontId="38" fillId="0" borderId="225" xfId="53" applyFont="1" applyFill="1" applyBorder="1" applyAlignment="1">
      <alignment horizontal="center" vertical="center"/>
      <protection/>
    </xf>
    <xf numFmtId="198" fontId="91" fillId="0" borderId="93" xfId="0" applyNumberFormat="1" applyFont="1" applyBorder="1" applyAlignment="1">
      <alignment horizontal="left" vertical="center" wrapText="1" shrinkToFit="1"/>
    </xf>
    <xf numFmtId="198" fontId="91" fillId="0" borderId="217" xfId="0" applyNumberFormat="1" applyFont="1" applyBorder="1" applyAlignment="1">
      <alignment horizontal="left" vertical="center" wrapText="1" shrinkToFit="1"/>
    </xf>
    <xf numFmtId="198" fontId="91" fillId="0" borderId="92" xfId="0" applyNumberFormat="1" applyFont="1" applyBorder="1" applyAlignment="1">
      <alignment horizontal="left" vertical="center" wrapText="1" shrinkToFit="1"/>
    </xf>
    <xf numFmtId="1" fontId="36" fillId="0" borderId="93" xfId="0" applyNumberFormat="1" applyFont="1" applyBorder="1" applyAlignment="1">
      <alignment horizontal="center" vertical="center"/>
    </xf>
    <xf numFmtId="1" fontId="36" fillId="0" borderId="217" xfId="0" applyNumberFormat="1" applyFont="1" applyBorder="1" applyAlignment="1">
      <alignment horizontal="center" vertical="center"/>
    </xf>
    <xf numFmtId="1" fontId="36" fillId="0" borderId="92" xfId="0" applyNumberFormat="1" applyFont="1" applyBorder="1" applyAlignment="1">
      <alignment horizontal="center" vertical="center"/>
    </xf>
    <xf numFmtId="198" fontId="91" fillId="0" borderId="93" xfId="0" applyNumberFormat="1" applyFont="1" applyBorder="1" applyAlignment="1">
      <alignment horizontal="left" vertical="center" wrapText="1"/>
    </xf>
    <xf numFmtId="198" fontId="91" fillId="0" borderId="217" xfId="0" applyNumberFormat="1" applyFont="1" applyBorder="1" applyAlignment="1">
      <alignment horizontal="left" vertical="center" wrapText="1"/>
    </xf>
    <xf numFmtId="198" fontId="91" fillId="0" borderId="92" xfId="0" applyNumberFormat="1" applyFont="1" applyBorder="1" applyAlignment="1">
      <alignment horizontal="left" vertical="center" wrapText="1"/>
    </xf>
    <xf numFmtId="0" fontId="46" fillId="0" borderId="93" xfId="0" applyFont="1" applyFill="1" applyBorder="1" applyAlignment="1">
      <alignment horizontal="left" vertical="center" wrapText="1"/>
    </xf>
    <xf numFmtId="0" fontId="46" fillId="0" borderId="92" xfId="0" applyFont="1" applyFill="1" applyBorder="1" applyAlignment="1">
      <alignment horizontal="left" vertical="center" wrapText="1"/>
    </xf>
    <xf numFmtId="0" fontId="44" fillId="0" borderId="10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198" fontId="91" fillId="0" borderId="214" xfId="0" applyNumberFormat="1" applyFont="1" applyBorder="1" applyAlignment="1">
      <alignment horizontal="left" vertical="center" wrapText="1"/>
    </xf>
    <xf numFmtId="198" fontId="91" fillId="0" borderId="54" xfId="0" applyNumberFormat="1" applyFont="1" applyBorder="1" applyAlignment="1">
      <alignment horizontal="left" vertical="center" wrapText="1"/>
    </xf>
    <xf numFmtId="198" fontId="91" fillId="0" borderId="215" xfId="0" applyNumberFormat="1" applyFont="1" applyBorder="1" applyAlignment="1">
      <alignment horizontal="left" vertical="center" wrapText="1"/>
    </xf>
    <xf numFmtId="0" fontId="46" fillId="0" borderId="93" xfId="0" applyFont="1" applyFill="1" applyBorder="1" applyAlignment="1">
      <alignment horizontal="center" vertical="center"/>
    </xf>
    <xf numFmtId="198" fontId="46" fillId="0" borderId="62" xfId="0" applyNumberFormat="1" applyFont="1" applyFill="1" applyBorder="1" applyAlignment="1" applyProtection="1">
      <alignment horizontal="center" vertical="center"/>
      <protection locked="0"/>
    </xf>
    <xf numFmtId="198" fontId="46" fillId="0" borderId="61" xfId="0" applyNumberFormat="1" applyFont="1" applyFill="1" applyBorder="1" applyAlignment="1" applyProtection="1">
      <alignment horizontal="center" vertical="center"/>
      <protection locked="0"/>
    </xf>
    <xf numFmtId="1" fontId="44" fillId="0" borderId="138" xfId="0" applyNumberFormat="1" applyFont="1" applyFill="1" applyBorder="1" applyAlignment="1" applyProtection="1">
      <alignment horizontal="center" vertical="center"/>
      <protection locked="0"/>
    </xf>
    <xf numFmtId="0" fontId="38" fillId="0" borderId="201" xfId="53" applyFont="1" applyFill="1" applyBorder="1" applyAlignment="1">
      <alignment horizontal="center" vertical="center"/>
      <protection/>
    </xf>
    <xf numFmtId="0" fontId="38" fillId="0" borderId="210" xfId="53" applyFont="1" applyFill="1" applyBorder="1" applyAlignment="1">
      <alignment horizontal="center" vertical="center"/>
      <protection/>
    </xf>
    <xf numFmtId="0" fontId="38" fillId="0" borderId="226" xfId="53" applyFont="1" applyFill="1" applyBorder="1" applyAlignment="1">
      <alignment horizontal="center" vertical="center"/>
      <protection/>
    </xf>
    <xf numFmtId="0" fontId="38" fillId="0" borderId="227" xfId="53" applyFont="1" applyFill="1" applyBorder="1" applyAlignment="1">
      <alignment horizontal="center" vertical="center"/>
      <protection/>
    </xf>
    <xf numFmtId="0" fontId="38" fillId="0" borderId="228" xfId="53" applyFont="1" applyFill="1" applyBorder="1" applyAlignment="1">
      <alignment horizontal="center" vertical="center"/>
      <protection/>
    </xf>
    <xf numFmtId="0" fontId="38" fillId="0" borderId="229" xfId="53" applyFont="1" applyFill="1" applyBorder="1" applyAlignment="1">
      <alignment horizontal="center" vertical="center"/>
      <protection/>
    </xf>
    <xf numFmtId="1" fontId="46" fillId="0" borderId="121" xfId="0" applyNumberFormat="1" applyFont="1" applyFill="1" applyBorder="1" applyAlignment="1" applyProtection="1">
      <alignment horizontal="center" vertical="center"/>
      <protection locked="0"/>
    </xf>
    <xf numFmtId="1" fontId="44" fillId="0" borderId="12" xfId="0" applyNumberFormat="1" applyFont="1" applyFill="1" applyBorder="1" applyAlignment="1" applyProtection="1">
      <alignment horizontal="center" vertical="center"/>
      <protection locked="0"/>
    </xf>
    <xf numFmtId="1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230" xfId="53" applyFont="1" applyFill="1" applyBorder="1" applyAlignment="1">
      <alignment horizontal="center" vertical="center"/>
      <protection/>
    </xf>
    <xf numFmtId="0" fontId="38" fillId="0" borderId="13" xfId="53" applyFont="1" applyFill="1" applyBorder="1" applyAlignment="1">
      <alignment horizontal="center" vertical="center"/>
      <protection/>
    </xf>
    <xf numFmtId="198" fontId="46" fillId="0" borderId="121" xfId="0" applyNumberFormat="1" applyFont="1" applyFill="1" applyBorder="1" applyAlignment="1" applyProtection="1">
      <alignment horizontal="center" vertical="center"/>
      <protection locked="0"/>
    </xf>
    <xf numFmtId="1" fontId="44" fillId="0" borderId="59" xfId="0" applyNumberFormat="1" applyFont="1" applyFill="1" applyBorder="1" applyAlignment="1" applyProtection="1">
      <alignment horizontal="center" vertical="center"/>
      <protection locked="0"/>
    </xf>
    <xf numFmtId="0" fontId="40" fillId="0" borderId="122" xfId="53" applyFont="1" applyFill="1" applyBorder="1" applyAlignment="1">
      <alignment horizontal="center" vertical="center"/>
      <protection/>
    </xf>
    <xf numFmtId="0" fontId="40" fillId="0" borderId="135" xfId="53" applyFont="1" applyFill="1" applyBorder="1" applyAlignment="1">
      <alignment horizontal="center" vertical="center"/>
      <protection/>
    </xf>
    <xf numFmtId="0" fontId="38" fillId="0" borderId="10" xfId="53" applyFont="1" applyFill="1" applyBorder="1" applyAlignment="1">
      <alignment horizontal="center" vertical="center"/>
      <protection/>
    </xf>
    <xf numFmtId="0" fontId="38" fillId="0" borderId="231" xfId="53" applyFont="1" applyFill="1" applyBorder="1" applyAlignment="1">
      <alignment horizontal="center" vertical="center"/>
      <protection/>
    </xf>
    <xf numFmtId="0" fontId="40" fillId="0" borderId="200" xfId="0" applyFont="1" applyFill="1" applyBorder="1" applyAlignment="1" applyProtection="1">
      <alignment horizontal="center" vertical="center"/>
      <protection locked="0"/>
    </xf>
    <xf numFmtId="0" fontId="40" fillId="0" borderId="88" xfId="0" applyFont="1" applyFill="1" applyBorder="1" applyAlignment="1" applyProtection="1">
      <alignment horizontal="center" vertical="center"/>
      <protection locked="0"/>
    </xf>
    <xf numFmtId="1" fontId="46" fillId="0" borderId="74" xfId="0" applyNumberFormat="1" applyFont="1" applyFill="1" applyBorder="1" applyAlignment="1">
      <alignment horizontal="center" vertical="center"/>
    </xf>
    <xf numFmtId="1" fontId="46" fillId="0" borderId="24" xfId="0" applyNumberFormat="1" applyFont="1" applyFill="1" applyBorder="1" applyAlignment="1">
      <alignment horizontal="center" vertical="center"/>
    </xf>
    <xf numFmtId="0" fontId="38" fillId="0" borderId="232" xfId="53" applyFont="1" applyFill="1" applyBorder="1" applyAlignment="1">
      <alignment horizontal="center" vertical="center"/>
      <protection/>
    </xf>
    <xf numFmtId="0" fontId="38" fillId="0" borderId="233" xfId="53" applyFont="1" applyFill="1" applyBorder="1" applyAlignment="1">
      <alignment horizontal="center" vertical="center"/>
      <protection/>
    </xf>
    <xf numFmtId="0" fontId="38" fillId="0" borderId="87" xfId="0" applyFont="1" applyFill="1" applyBorder="1" applyAlignment="1" applyProtection="1">
      <alignment horizontal="center" vertical="center"/>
      <protection locked="0"/>
    </xf>
    <xf numFmtId="1" fontId="46" fillId="0" borderId="122" xfId="0" applyNumberFormat="1" applyFont="1" applyFill="1" applyBorder="1" applyAlignment="1">
      <alignment horizontal="center" vertical="center"/>
    </xf>
    <xf numFmtId="1" fontId="46" fillId="0" borderId="135" xfId="0" applyNumberFormat="1" applyFont="1" applyFill="1" applyBorder="1" applyAlignment="1">
      <alignment horizontal="center" vertical="center"/>
    </xf>
    <xf numFmtId="0" fontId="40" fillId="0" borderId="209" xfId="53" applyFont="1" applyFill="1" applyBorder="1" applyAlignment="1">
      <alignment horizontal="center" vertical="center"/>
      <protection/>
    </xf>
    <xf numFmtId="0" fontId="40" fillId="0" borderId="147" xfId="53" applyFont="1" applyFill="1" applyBorder="1" applyAlignment="1">
      <alignment horizontal="center" vertical="center"/>
      <protection/>
    </xf>
    <xf numFmtId="0" fontId="40" fillId="0" borderId="113" xfId="0" applyFont="1" applyFill="1" applyBorder="1" applyAlignment="1" applyProtection="1">
      <alignment horizontal="center" vertical="center"/>
      <protection locked="0"/>
    </xf>
    <xf numFmtId="0" fontId="40" fillId="0" borderId="87" xfId="0" applyFont="1" applyFill="1" applyBorder="1" applyAlignment="1" applyProtection="1">
      <alignment horizontal="center" vertical="center"/>
      <protection locked="0"/>
    </xf>
    <xf numFmtId="0" fontId="46" fillId="0" borderId="39" xfId="0" applyFont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/>
    </xf>
    <xf numFmtId="0" fontId="40" fillId="0" borderId="74" xfId="0" applyFont="1" applyFill="1" applyBorder="1" applyAlignment="1" applyProtection="1">
      <alignment horizontal="center" vertical="center"/>
      <protection locked="0"/>
    </xf>
    <xf numFmtId="0" fontId="40" fillId="0" borderId="24" xfId="0" applyFont="1" applyFill="1" applyBorder="1" applyAlignment="1" applyProtection="1">
      <alignment horizontal="center" vertical="center"/>
      <protection locked="0"/>
    </xf>
    <xf numFmtId="198" fontId="91" fillId="0" borderId="93" xfId="0" applyNumberFormat="1" applyFont="1" applyBorder="1" applyAlignment="1">
      <alignment horizontal="left" vertical="center"/>
    </xf>
    <xf numFmtId="198" fontId="91" fillId="0" borderId="217" xfId="0" applyNumberFormat="1" applyFont="1" applyBorder="1" applyAlignment="1">
      <alignment horizontal="left" vertical="center"/>
    </xf>
    <xf numFmtId="198" fontId="91" fillId="0" borderId="92" xfId="0" applyNumberFormat="1" applyFont="1" applyBorder="1" applyAlignment="1">
      <alignment horizontal="left" vertical="center"/>
    </xf>
    <xf numFmtId="0" fontId="40" fillId="0" borderId="62" xfId="0" applyFont="1" applyFill="1" applyBorder="1" applyAlignment="1" applyProtection="1">
      <alignment horizontal="center" vertical="center"/>
      <protection locked="0"/>
    </xf>
    <xf numFmtId="0" fontId="40" fillId="0" borderId="61" xfId="0" applyFont="1" applyFill="1" applyBorder="1" applyAlignment="1" applyProtection="1">
      <alignment horizontal="center" vertical="center"/>
      <protection locked="0"/>
    </xf>
    <xf numFmtId="0" fontId="44" fillId="0" borderId="107" xfId="0" applyFont="1" applyFill="1" applyBorder="1" applyAlignment="1">
      <alignment horizontal="center" vertical="center" textRotation="90" wrapText="1"/>
    </xf>
    <xf numFmtId="0" fontId="44" fillId="0" borderId="17" xfId="0" applyFont="1" applyFill="1" applyBorder="1" applyAlignment="1">
      <alignment horizontal="center" vertical="center" textRotation="90"/>
    </xf>
    <xf numFmtId="0" fontId="44" fillId="0" borderId="4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96" xfId="0" applyFont="1" applyFill="1" applyBorder="1" applyAlignment="1">
      <alignment horizontal="center" vertical="center"/>
    </xf>
    <xf numFmtId="0" fontId="81" fillId="0" borderId="169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234" xfId="0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left"/>
    </xf>
    <xf numFmtId="1" fontId="44" fillId="0" borderId="193" xfId="0" applyNumberFormat="1" applyFont="1" applyFill="1" applyBorder="1" applyAlignment="1" applyProtection="1">
      <alignment horizontal="center" vertical="center"/>
      <protection locked="0"/>
    </xf>
    <xf numFmtId="0" fontId="40" fillId="0" borderId="191" xfId="53" applyFont="1" applyFill="1" applyBorder="1" applyAlignment="1">
      <alignment horizontal="center" vertical="center"/>
      <protection/>
    </xf>
    <xf numFmtId="0" fontId="40" fillId="0" borderId="192" xfId="53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80" fillId="0" borderId="189" xfId="0" applyFont="1" applyBorder="1" applyAlignment="1">
      <alignment horizontal="center" vertical="center" textRotation="90" wrapText="1"/>
    </xf>
    <xf numFmtId="0" fontId="81" fillId="0" borderId="133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justify" wrapText="1"/>
    </xf>
    <xf numFmtId="0" fontId="51" fillId="0" borderId="50" xfId="0" applyFont="1" applyBorder="1" applyAlignment="1">
      <alignment horizontal="center"/>
    </xf>
    <xf numFmtId="0" fontId="51" fillId="0" borderId="13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186" xfId="0" applyFont="1" applyBorder="1" applyAlignment="1">
      <alignment horizontal="center"/>
    </xf>
    <xf numFmtId="0" fontId="50" fillId="0" borderId="76" xfId="0" applyFont="1" applyBorder="1" applyAlignment="1">
      <alignment horizontal="center" vertical="center" textRotation="90" wrapText="1"/>
    </xf>
    <xf numFmtId="0" fontId="50" fillId="0" borderId="80" xfId="0" applyFont="1" applyBorder="1" applyAlignment="1">
      <alignment horizontal="center" vertical="center" textRotation="90" wrapText="1"/>
    </xf>
    <xf numFmtId="0" fontId="52" fillId="0" borderId="80" xfId="0" applyFont="1" applyBorder="1" applyAlignment="1">
      <alignment horizontal="center" vertical="center" textRotation="90" wrapText="1"/>
    </xf>
    <xf numFmtId="0" fontId="52" fillId="0" borderId="79" xfId="0" applyFont="1" applyBorder="1" applyAlignment="1">
      <alignment horizontal="center" vertical="center" textRotation="90" wrapText="1"/>
    </xf>
    <xf numFmtId="0" fontId="50" fillId="0" borderId="79" xfId="0" applyFont="1" applyBorder="1" applyAlignment="1">
      <alignment horizontal="center" vertical="center" textRotation="90" wrapText="1"/>
    </xf>
    <xf numFmtId="0" fontId="50" fillId="0" borderId="76" xfId="0" applyFont="1" applyBorder="1" applyAlignment="1">
      <alignment horizontal="center" vertical="center" textRotation="90"/>
    </xf>
    <xf numFmtId="0" fontId="50" fillId="0" borderId="80" xfId="0" applyFont="1" applyBorder="1" applyAlignment="1">
      <alignment horizontal="center" vertical="center" textRotation="90"/>
    </xf>
    <xf numFmtId="0" fontId="50" fillId="0" borderId="79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46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31" fillId="0" borderId="33" xfId="0" applyFont="1" applyBorder="1" applyAlignment="1">
      <alignment horizontal="center" vertical="center" textRotation="90"/>
    </xf>
    <xf numFmtId="0" fontId="31" fillId="0" borderId="27" xfId="0" applyFont="1" applyBorder="1" applyAlignment="1">
      <alignment horizontal="center" vertical="center" textRotation="90"/>
    </xf>
    <xf numFmtId="0" fontId="31" fillId="0" borderId="34" xfId="0" applyFont="1" applyBorder="1" applyAlignment="1">
      <alignment horizontal="center" vertical="center" textRotation="90"/>
    </xf>
    <xf numFmtId="0" fontId="31" fillId="0" borderId="185" xfId="0" applyFont="1" applyBorder="1" applyAlignment="1">
      <alignment horizontal="center" vertical="center" textRotation="90"/>
    </xf>
    <xf numFmtId="0" fontId="31" fillId="0" borderId="130" xfId="0" applyFont="1" applyBorder="1" applyAlignment="1">
      <alignment horizontal="center" vertical="center" textRotation="90"/>
    </xf>
    <xf numFmtId="0" fontId="31" fillId="0" borderId="186" xfId="0" applyFont="1" applyBorder="1" applyAlignment="1">
      <alignment horizontal="center" vertical="center" textRotation="90"/>
    </xf>
    <xf numFmtId="0" fontId="31" fillId="0" borderId="184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50" fillId="0" borderId="50" xfId="0" applyFont="1" applyBorder="1" applyAlignment="1">
      <alignment horizontal="center" vertical="center" textRotation="90" wrapText="1"/>
    </xf>
    <xf numFmtId="0" fontId="50" fillId="0" borderId="22" xfId="0" applyFont="1" applyBorder="1" applyAlignment="1">
      <alignment horizontal="center" vertical="center" textRotation="90" wrapText="1"/>
    </xf>
    <xf numFmtId="0" fontId="52" fillId="0" borderId="22" xfId="0" applyFont="1" applyBorder="1" applyAlignment="1">
      <alignment horizontal="center" vertical="center" textRotation="90" wrapText="1"/>
    </xf>
    <xf numFmtId="0" fontId="50" fillId="0" borderId="77" xfId="0" applyFont="1" applyBorder="1" applyAlignment="1">
      <alignment horizontal="center" vertical="center" textRotation="90" wrapText="1"/>
    </xf>
    <xf numFmtId="0" fontId="31" fillId="0" borderId="185" xfId="0" applyFont="1" applyBorder="1" applyAlignment="1">
      <alignment horizontal="center" vertical="center" wrapText="1"/>
    </xf>
    <xf numFmtId="0" fontId="31" fillId="0" borderId="130" xfId="0" applyFont="1" applyBorder="1" applyAlignment="1">
      <alignment horizontal="center" vertical="center" wrapText="1"/>
    </xf>
    <xf numFmtId="0" fontId="31" fillId="0" borderId="186" xfId="0" applyFont="1" applyBorder="1" applyAlignment="1">
      <alignment horizontal="center" vertical="center" wrapText="1"/>
    </xf>
    <xf numFmtId="0" fontId="31" fillId="0" borderId="18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 textRotation="90"/>
    </xf>
    <xf numFmtId="0" fontId="31" fillId="0" borderId="26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46" xfId="0" applyFont="1" applyBorder="1" applyAlignment="1">
      <alignment horizontal="center" vertical="center" textRotation="90" wrapText="1"/>
    </xf>
    <xf numFmtId="0" fontId="31" fillId="0" borderId="19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27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4" xfId="0" applyNumberFormat="1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36" fillId="0" borderId="185" xfId="0" applyFont="1" applyBorder="1" applyAlignment="1">
      <alignment horizontal="center" vertical="center"/>
    </xf>
    <xf numFmtId="0" fontId="36" fillId="0" borderId="130" xfId="0" applyFont="1" applyBorder="1" applyAlignment="1">
      <alignment horizontal="center" vertical="center"/>
    </xf>
    <xf numFmtId="0" fontId="36" fillId="0" borderId="186" xfId="0" applyFont="1" applyBorder="1" applyAlignment="1">
      <alignment horizontal="center" vertical="center"/>
    </xf>
    <xf numFmtId="0" fontId="36" fillId="0" borderId="18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178" xfId="0" applyFont="1" applyBorder="1" applyAlignment="1">
      <alignment horizontal="center" vertical="center"/>
    </xf>
    <xf numFmtId="0" fontId="36" fillId="0" borderId="235" xfId="0" applyFont="1" applyBorder="1" applyAlignment="1">
      <alignment horizontal="center" vertical="center"/>
    </xf>
    <xf numFmtId="0" fontId="36" fillId="0" borderId="179" xfId="0" applyFont="1" applyBorder="1" applyAlignment="1">
      <alignment horizontal="center" vertical="center"/>
    </xf>
    <xf numFmtId="0" fontId="36" fillId="0" borderId="130" xfId="0" applyFont="1" applyBorder="1" applyAlignment="1">
      <alignment horizontal="center" vertical="center" wrapText="1"/>
    </xf>
    <xf numFmtId="0" fontId="36" fillId="0" borderId="18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178" xfId="0" applyFont="1" applyBorder="1" applyAlignment="1" applyProtection="1">
      <alignment horizontal="center" vertical="center" wrapText="1"/>
      <protection locked="0"/>
    </xf>
    <xf numFmtId="0" fontId="36" fillId="0" borderId="235" xfId="0" applyFont="1" applyBorder="1" applyAlignment="1" applyProtection="1">
      <alignment horizontal="center" vertical="center" wrapText="1"/>
      <protection locked="0"/>
    </xf>
    <xf numFmtId="0" fontId="36" fillId="0" borderId="179" xfId="0" applyFont="1" applyBorder="1" applyAlignment="1" applyProtection="1">
      <alignment horizontal="center" vertical="center" wrapText="1"/>
      <protection locked="0"/>
    </xf>
    <xf numFmtId="0" fontId="0" fillId="0" borderId="235" xfId="0" applyBorder="1" applyAlignment="1">
      <alignment/>
    </xf>
    <xf numFmtId="0" fontId="0" fillId="0" borderId="179" xfId="0" applyBorder="1" applyAlignment="1">
      <alignment/>
    </xf>
    <xf numFmtId="0" fontId="50" fillId="0" borderId="4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36" fillId="0" borderId="185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50" fillId="0" borderId="189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60" fillId="0" borderId="43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/>
    </xf>
    <xf numFmtId="0" fontId="67" fillId="0" borderId="96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134" fillId="0" borderId="0" xfId="0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10</xdr:row>
      <xdr:rowOff>76200</xdr:rowOff>
    </xdr:from>
    <xdr:to>
      <xdr:col>5</xdr:col>
      <xdr:colOff>314325</xdr:colOff>
      <xdr:row>10</xdr:row>
      <xdr:rowOff>323850</xdr:rowOff>
    </xdr:to>
    <xdr:sp>
      <xdr:nvSpPr>
        <xdr:cNvPr id="1" name="Прямоугольник 1"/>
        <xdr:cNvSpPr>
          <a:spLocks/>
        </xdr:cNvSpPr>
      </xdr:nvSpPr>
      <xdr:spPr>
        <a:xfrm>
          <a:off x="2324100" y="2600325"/>
          <a:ext cx="238125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993" t="s">
        <v>155</v>
      </c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150"/>
      <c r="O1" s="150"/>
      <c r="P1" s="150"/>
      <c r="Q1" s="151"/>
      <c r="R1" s="993"/>
      <c r="S1" s="993"/>
      <c r="T1" s="993"/>
      <c r="U1" s="993"/>
      <c r="V1" s="993"/>
      <c r="W1" s="993"/>
      <c r="X1" s="993"/>
      <c r="Y1" s="993"/>
      <c r="Z1" s="993"/>
      <c r="AA1" s="149"/>
      <c r="AB1" s="149"/>
      <c r="AC1" s="993"/>
      <c r="AD1" s="993"/>
      <c r="AE1" s="993"/>
      <c r="AF1" s="993"/>
      <c r="AG1" s="993"/>
      <c r="AH1" s="993"/>
      <c r="AI1" s="993"/>
      <c r="AJ1" s="993"/>
      <c r="AK1" s="993"/>
      <c r="AL1" s="149"/>
      <c r="AM1" s="155"/>
      <c r="AN1" s="993"/>
      <c r="AO1" s="993"/>
      <c r="AP1" s="993"/>
      <c r="AQ1" s="993"/>
      <c r="AR1" s="993"/>
      <c r="AS1" s="993"/>
      <c r="AT1" s="993"/>
      <c r="AU1" s="993"/>
      <c r="AV1" s="99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48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56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134"/>
      <c r="AY2" s="998" t="s">
        <v>156</v>
      </c>
      <c r="AZ2" s="998"/>
      <c r="BA2" s="998"/>
      <c r="BB2" s="998"/>
      <c r="BC2" s="998"/>
      <c r="BD2" s="998"/>
      <c r="BE2" s="998"/>
      <c r="BF2" s="998"/>
      <c r="BG2" s="998"/>
      <c r="BH2" s="998"/>
      <c r="BI2" s="998"/>
      <c r="BJ2" s="998"/>
      <c r="BK2" s="88"/>
    </row>
    <row r="3" spans="1:63" ht="18.75">
      <c r="A3" s="1008" t="s">
        <v>228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89"/>
      <c r="Q3" s="89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40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40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1009" t="s">
        <v>158</v>
      </c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89"/>
      <c r="Q4" s="89"/>
      <c r="R4" s="1002"/>
      <c r="S4" s="1002"/>
      <c r="T4" s="1002"/>
      <c r="U4" s="1002"/>
      <c r="V4" s="1002"/>
      <c r="W4" s="1002"/>
      <c r="X4" s="1002"/>
      <c r="Y4" s="1002"/>
      <c r="Z4" s="1002"/>
      <c r="AA4" s="1002"/>
      <c r="AB4" s="147"/>
      <c r="AC4" s="1002"/>
      <c r="AD4" s="1002"/>
      <c r="AE4" s="1002"/>
      <c r="AF4" s="1002"/>
      <c r="AG4" s="1002"/>
      <c r="AH4" s="1002"/>
      <c r="AI4" s="1002"/>
      <c r="AJ4" s="1002"/>
      <c r="AK4" s="1002"/>
      <c r="AL4" s="1002"/>
      <c r="AM4" s="154"/>
      <c r="AN4" s="1002"/>
      <c r="AO4" s="1002"/>
      <c r="AP4" s="1002"/>
      <c r="AQ4" s="1002"/>
      <c r="AR4" s="1002"/>
      <c r="AS4" s="1002"/>
      <c r="AT4" s="1002"/>
      <c r="AU4" s="1002"/>
      <c r="AV4" s="1002"/>
      <c r="AW4" s="1002"/>
      <c r="AX4" s="87"/>
      <c r="AY4" s="87"/>
      <c r="AZ4" s="87"/>
      <c r="BA4" s="87"/>
      <c r="BB4" s="999" t="s">
        <v>225</v>
      </c>
      <c r="BC4" s="1000"/>
      <c r="BD4" s="1000"/>
      <c r="BE4" s="1000"/>
      <c r="BF4" s="1000"/>
      <c r="BG4" s="1000"/>
      <c r="BH4" s="100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001" t="s">
        <v>227</v>
      </c>
      <c r="U9" s="1001"/>
      <c r="V9" s="1001"/>
      <c r="W9" s="1001"/>
      <c r="X9" s="1001"/>
      <c r="Y9" s="1001"/>
      <c r="Z9" s="1001"/>
      <c r="AA9" s="1001"/>
      <c r="AB9" s="1001"/>
      <c r="AC9" s="1001"/>
      <c r="AD9" s="1001"/>
      <c r="AE9" s="1001"/>
      <c r="AF9" s="1001"/>
      <c r="AG9" s="1001"/>
      <c r="AH9" s="1001"/>
      <c r="AI9" s="1001"/>
      <c r="AJ9" s="1001"/>
      <c r="AK9" s="1001"/>
      <c r="AL9" s="1001"/>
      <c r="AM9" s="1001"/>
      <c r="AN9" s="1001"/>
      <c r="AO9" s="1001"/>
      <c r="AP9" s="1001"/>
      <c r="AQ9" s="1001"/>
      <c r="AR9" s="1001"/>
      <c r="AS9" s="1001"/>
      <c r="AT9" s="1001"/>
      <c r="AU9" s="1001"/>
      <c r="AV9" s="1001"/>
      <c r="AW9" s="1001"/>
      <c r="AX9" s="1001"/>
      <c r="AY9" s="1001"/>
      <c r="AZ9" s="100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100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1003" t="s">
        <v>169</v>
      </c>
      <c r="L14" s="1004"/>
      <c r="M14" s="1004"/>
      <c r="N14" s="100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1003" t="s">
        <v>174</v>
      </c>
      <c r="AG14" s="1004"/>
      <c r="AH14" s="1004"/>
      <c r="AI14" s="1004"/>
      <c r="AJ14" s="1005"/>
      <c r="AK14" s="1003" t="s">
        <v>175</v>
      </c>
      <c r="AL14" s="1004"/>
      <c r="AM14" s="1004"/>
      <c r="AN14" s="163"/>
      <c r="AO14" s="160" t="s">
        <v>176</v>
      </c>
      <c r="AP14" s="96"/>
      <c r="AQ14" s="96"/>
      <c r="AR14" s="96"/>
      <c r="AS14" s="1003" t="s">
        <v>177</v>
      </c>
      <c r="AT14" s="1004"/>
      <c r="AU14" s="1004"/>
      <c r="AV14" s="1004"/>
      <c r="AW14" s="100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995" t="s">
        <v>185</v>
      </c>
      <c r="BI14" s="995" t="s">
        <v>186</v>
      </c>
      <c r="BJ14" s="995" t="s">
        <v>166</v>
      </c>
      <c r="BK14" s="88"/>
    </row>
    <row r="15" spans="1:63" ht="15">
      <c r="A15" s="996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996"/>
      <c r="BI15" s="996"/>
      <c r="BJ15" s="996"/>
      <c r="BK15" s="88"/>
    </row>
    <row r="16" spans="1:63" ht="15">
      <c r="A16" s="996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996"/>
      <c r="BI16" s="996"/>
      <c r="BJ16" s="996"/>
      <c r="BK16" s="88"/>
    </row>
    <row r="17" spans="1:63" ht="15.75" thickBot="1">
      <c r="A17" s="997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997"/>
      <c r="BI17" s="997"/>
      <c r="BJ17" s="997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993" t="s">
        <v>155</v>
      </c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150"/>
      <c r="O1" s="150"/>
      <c r="P1" s="150"/>
      <c r="Q1" s="151"/>
      <c r="R1" s="993"/>
      <c r="S1" s="993"/>
      <c r="T1" s="993"/>
      <c r="U1" s="993"/>
      <c r="V1" s="993"/>
      <c r="W1" s="993"/>
      <c r="X1" s="993"/>
      <c r="Y1" s="993"/>
      <c r="Z1" s="993"/>
      <c r="AA1" s="149"/>
      <c r="AB1" s="149"/>
      <c r="AC1" s="993"/>
      <c r="AD1" s="993"/>
      <c r="AE1" s="993"/>
      <c r="AF1" s="993"/>
      <c r="AG1" s="993"/>
      <c r="AH1" s="993"/>
      <c r="AI1" s="993"/>
      <c r="AJ1" s="993"/>
      <c r="AK1" s="993"/>
      <c r="AL1" s="149"/>
      <c r="AM1" s="155"/>
      <c r="AN1" s="993"/>
      <c r="AO1" s="993"/>
      <c r="AP1" s="993"/>
      <c r="AQ1" s="993"/>
      <c r="AR1" s="993"/>
      <c r="AS1" s="993"/>
      <c r="AT1" s="993"/>
      <c r="AU1" s="993"/>
      <c r="AV1" s="99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48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56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134"/>
      <c r="AY2" s="998" t="s">
        <v>156</v>
      </c>
      <c r="AZ2" s="998"/>
      <c r="BA2" s="998"/>
      <c r="BB2" s="998"/>
      <c r="BC2" s="998"/>
      <c r="BD2" s="998"/>
      <c r="BE2" s="998"/>
      <c r="BF2" s="998"/>
      <c r="BG2" s="998"/>
      <c r="BH2" s="998"/>
      <c r="BI2" s="998"/>
      <c r="BJ2" s="998"/>
      <c r="BK2" s="88"/>
    </row>
    <row r="3" spans="1:63" ht="18.75">
      <c r="A3" s="1008" t="s">
        <v>247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89"/>
      <c r="Q3" s="89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40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40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1009" t="s">
        <v>158</v>
      </c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89"/>
      <c r="Q4" s="89"/>
      <c r="R4" s="1002"/>
      <c r="S4" s="1002"/>
      <c r="T4" s="1002"/>
      <c r="U4" s="1002"/>
      <c r="V4" s="1002"/>
      <c r="W4" s="1002"/>
      <c r="X4" s="1002"/>
      <c r="Y4" s="1002"/>
      <c r="Z4" s="1002"/>
      <c r="AA4" s="1002"/>
      <c r="AB4" s="147"/>
      <c r="AC4" s="1002"/>
      <c r="AD4" s="1002"/>
      <c r="AE4" s="1002"/>
      <c r="AF4" s="1002"/>
      <c r="AG4" s="1002"/>
      <c r="AH4" s="1002"/>
      <c r="AI4" s="1002"/>
      <c r="AJ4" s="1002"/>
      <c r="AK4" s="1002"/>
      <c r="AL4" s="1002"/>
      <c r="AM4" s="154"/>
      <c r="AN4" s="1002"/>
      <c r="AO4" s="1002"/>
      <c r="AP4" s="1002"/>
      <c r="AQ4" s="1002"/>
      <c r="AR4" s="1002"/>
      <c r="AS4" s="1002"/>
      <c r="AT4" s="1002"/>
      <c r="AU4" s="1002"/>
      <c r="AV4" s="1002"/>
      <c r="AW4" s="1002"/>
      <c r="AX4" s="87"/>
      <c r="AY4" s="87"/>
      <c r="AZ4" s="87"/>
      <c r="BA4" s="87"/>
      <c r="BB4" s="999" t="s">
        <v>225</v>
      </c>
      <c r="BC4" s="1000"/>
      <c r="BD4" s="1000"/>
      <c r="BE4" s="1000"/>
      <c r="BF4" s="1000"/>
      <c r="BG4" s="1000"/>
      <c r="BH4" s="100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001" t="s">
        <v>227</v>
      </c>
      <c r="U9" s="1001"/>
      <c r="V9" s="1001"/>
      <c r="W9" s="1001"/>
      <c r="X9" s="1001"/>
      <c r="Y9" s="1001"/>
      <c r="Z9" s="1001"/>
      <c r="AA9" s="1001"/>
      <c r="AB9" s="1001"/>
      <c r="AC9" s="1001"/>
      <c r="AD9" s="1001"/>
      <c r="AE9" s="1001"/>
      <c r="AF9" s="1001"/>
      <c r="AG9" s="1001"/>
      <c r="AH9" s="1001"/>
      <c r="AI9" s="1001"/>
      <c r="AJ9" s="1001"/>
      <c r="AK9" s="1001"/>
      <c r="AL9" s="1001"/>
      <c r="AM9" s="1001"/>
      <c r="AN9" s="1001"/>
      <c r="AO9" s="1001"/>
      <c r="AP9" s="1001"/>
      <c r="AQ9" s="1001"/>
      <c r="AR9" s="1001"/>
      <c r="AS9" s="1001"/>
      <c r="AT9" s="1001"/>
      <c r="AU9" s="1001"/>
      <c r="AV9" s="1001"/>
      <c r="AW9" s="1001"/>
      <c r="AX9" s="1001"/>
      <c r="AY9" s="1001"/>
      <c r="AZ9" s="100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100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1003" t="s">
        <v>175</v>
      </c>
      <c r="AK14" s="1004"/>
      <c r="AL14" s="1004"/>
      <c r="AM14" s="1004"/>
      <c r="AN14" s="1005"/>
      <c r="AO14" s="96" t="s">
        <v>176</v>
      </c>
      <c r="AP14" s="96"/>
      <c r="AQ14" s="96"/>
      <c r="AR14" s="96"/>
      <c r="AS14" s="1003" t="s">
        <v>177</v>
      </c>
      <c r="AT14" s="1004"/>
      <c r="AU14" s="1004"/>
      <c r="AV14" s="1005"/>
      <c r="AW14" s="1003" t="s">
        <v>178</v>
      </c>
      <c r="AX14" s="1004"/>
      <c r="AY14" s="1004"/>
      <c r="AZ14" s="1004"/>
      <c r="BA14" s="1005"/>
      <c r="BB14" s="96" t="s">
        <v>179</v>
      </c>
      <c r="BC14" s="995" t="s">
        <v>241</v>
      </c>
      <c r="BD14" s="995" t="s">
        <v>243</v>
      </c>
      <c r="BE14" s="995" t="s">
        <v>242</v>
      </c>
      <c r="BF14" s="1013" t="s">
        <v>244</v>
      </c>
      <c r="BG14" s="995" t="s">
        <v>245</v>
      </c>
      <c r="BH14" s="995" t="s">
        <v>185</v>
      </c>
      <c r="BI14" s="995" t="s">
        <v>186</v>
      </c>
      <c r="BJ14" s="995" t="s">
        <v>166</v>
      </c>
      <c r="BK14" s="88"/>
    </row>
    <row r="15" spans="1:63" ht="15">
      <c r="A15" s="996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1011"/>
      <c r="BD15" s="1011"/>
      <c r="BE15" s="1011"/>
      <c r="BF15" s="1014"/>
      <c r="BG15" s="1011"/>
      <c r="BH15" s="996"/>
      <c r="BI15" s="996"/>
      <c r="BJ15" s="996"/>
      <c r="BK15" s="88"/>
    </row>
    <row r="16" spans="1:63" ht="15">
      <c r="A16" s="996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1011"/>
      <c r="BD16" s="1011"/>
      <c r="BE16" s="1011"/>
      <c r="BF16" s="1014"/>
      <c r="BG16" s="1011"/>
      <c r="BH16" s="996"/>
      <c r="BI16" s="996"/>
      <c r="BJ16" s="996"/>
      <c r="BK16" s="88"/>
    </row>
    <row r="17" spans="1:63" ht="15" customHeight="1" thickBot="1">
      <c r="A17" s="997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1012"/>
      <c r="BD17" s="1012"/>
      <c r="BE17" s="1012"/>
      <c r="BF17" s="1015"/>
      <c r="BG17" s="1012"/>
      <c r="BH17" s="997"/>
      <c r="BI17" s="997"/>
      <c r="BJ17" s="997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BC14:BC17"/>
    <mergeCell ref="A14:A17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1019" t="s">
        <v>233</v>
      </c>
      <c r="D2" s="1020"/>
      <c r="E2" s="1020"/>
      <c r="F2" s="1020"/>
      <c r="G2" s="1021"/>
      <c r="H2" s="1019" t="s">
        <v>0</v>
      </c>
      <c r="I2" s="1020"/>
      <c r="J2" s="1020"/>
      <c r="K2" s="1020"/>
      <c r="L2" s="1020"/>
      <c r="M2" s="1020"/>
      <c r="N2" s="102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102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102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102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1016" t="s">
        <v>249</v>
      </c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102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24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2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2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3"/>
      <c r="D83" s="193">
        <v>10</v>
      </c>
      <c r="E83" s="193"/>
      <c r="F83" s="193"/>
      <c r="G83" s="193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5"/>
  <sheetViews>
    <sheetView tabSelected="1" zoomScale="60" zoomScaleNormal="60" zoomScalePageLayoutView="0" workbookViewId="0" topLeftCell="A1">
      <selection activeCell="G4" sqref="G4"/>
    </sheetView>
  </sheetViews>
  <sheetFormatPr defaultColWidth="9.00390625" defaultRowHeight="12.75"/>
  <cols>
    <col min="1" max="1" width="13.00390625" style="279" customWidth="1"/>
    <col min="2" max="2" width="35.375" style="279" customWidth="1"/>
    <col min="3" max="10" width="7.00390625" style="279" customWidth="1"/>
    <col min="11" max="11" width="8.25390625" style="279" customWidth="1"/>
    <col min="12" max="12" width="8.75390625" style="279" customWidth="1"/>
    <col min="13" max="15" width="7.00390625" style="279" customWidth="1"/>
    <col min="16" max="16" width="9.00390625" style="279" customWidth="1"/>
    <col min="17" max="54" width="7.00390625" style="279" customWidth="1"/>
    <col min="55" max="55" width="6.625" style="279" customWidth="1"/>
    <col min="56" max="56" width="6.75390625" style="279" customWidth="1"/>
    <col min="57" max="57" width="11.00390625" style="279" customWidth="1"/>
    <col min="58" max="16384" width="9.125" style="279" customWidth="1"/>
  </cols>
  <sheetData>
    <row r="1" spans="3:23" ht="12.75">
      <c r="C1" s="299"/>
      <c r="D1" s="299"/>
      <c r="E1" s="299"/>
      <c r="F1" s="299"/>
      <c r="G1" s="299"/>
      <c r="H1" s="504"/>
      <c r="I1" s="504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</row>
    <row r="2" spans="2:51" ht="40.5" customHeight="1">
      <c r="B2" s="505" t="s">
        <v>358</v>
      </c>
      <c r="C2" s="1453" t="s">
        <v>575</v>
      </c>
      <c r="D2" s="507"/>
      <c r="F2" s="280"/>
      <c r="G2" s="280"/>
      <c r="K2" s="305" t="s">
        <v>309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AP2" s="300"/>
      <c r="AQ2" s="281"/>
      <c r="AR2" s="281"/>
      <c r="AS2" s="281"/>
      <c r="AT2" s="281"/>
      <c r="AU2" s="280"/>
      <c r="AV2" s="280"/>
      <c r="AW2" s="280"/>
      <c r="AX2" s="280"/>
      <c r="AY2" s="280"/>
    </row>
    <row r="3" spans="2:55" ht="21" customHeight="1">
      <c r="B3" s="508" t="s">
        <v>310</v>
      </c>
      <c r="C3" s="509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AP3" s="284" t="s">
        <v>311</v>
      </c>
      <c r="AQ3" s="301"/>
      <c r="AR3" s="301"/>
      <c r="AS3" s="301"/>
      <c r="AT3" s="301"/>
      <c r="AV3" s="281"/>
      <c r="AW3" s="281"/>
      <c r="AX3" s="281"/>
      <c r="AY3" s="282"/>
      <c r="AZ3" s="282"/>
      <c r="BA3" s="282"/>
      <c r="BB3" s="282"/>
      <c r="BC3" s="282"/>
    </row>
    <row r="4" spans="2:52" ht="27.75" customHeight="1">
      <c r="B4" s="510" t="s">
        <v>331</v>
      </c>
      <c r="C4" s="509"/>
      <c r="J4" s="305" t="s">
        <v>293</v>
      </c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AP4" s="286" t="s">
        <v>312</v>
      </c>
      <c r="AQ4" s="286"/>
      <c r="AR4" s="286"/>
      <c r="AS4" s="286"/>
      <c r="AT4" s="286"/>
      <c r="AU4" s="283"/>
      <c r="AV4" s="284"/>
      <c r="AW4" s="284"/>
      <c r="AX4" s="284"/>
      <c r="AY4" s="285"/>
      <c r="AZ4" s="302"/>
    </row>
    <row r="5" spans="2:55" ht="27" customHeight="1">
      <c r="B5" s="286" t="s">
        <v>482</v>
      </c>
      <c r="C5" s="509"/>
      <c r="D5" s="288"/>
      <c r="E5" s="288"/>
      <c r="F5" s="288"/>
      <c r="G5" s="288"/>
      <c r="H5" s="288"/>
      <c r="I5" s="288"/>
      <c r="J5" s="288"/>
      <c r="L5" s="310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AP5" s="286" t="s">
        <v>483</v>
      </c>
      <c r="AQ5" s="286"/>
      <c r="AR5" s="286"/>
      <c r="AS5" s="286"/>
      <c r="AT5" s="286"/>
      <c r="AU5" s="283"/>
      <c r="AV5" s="286"/>
      <c r="AW5" s="286"/>
      <c r="AX5" s="286"/>
      <c r="AY5" s="287"/>
      <c r="AZ5" s="304"/>
      <c r="BA5" s="304"/>
      <c r="BB5" s="304"/>
      <c r="BC5" s="304"/>
    </row>
    <row r="6" spans="2:55" ht="85.5" customHeight="1">
      <c r="B6" s="283"/>
      <c r="K6" s="974" t="s">
        <v>563</v>
      </c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AP6" s="286"/>
      <c r="AQ6" s="902" t="s">
        <v>313</v>
      </c>
      <c r="AR6" s="306"/>
      <c r="AS6" s="306"/>
      <c r="AT6" s="286"/>
      <c r="AU6" s="283"/>
      <c r="AV6" s="286"/>
      <c r="AW6" s="286"/>
      <c r="AX6" s="286"/>
      <c r="AY6" s="285"/>
      <c r="AZ6" s="305"/>
      <c r="BA6" s="305"/>
      <c r="BB6" s="305"/>
      <c r="BC6" s="305"/>
    </row>
    <row r="7" spans="2:56" ht="64.5" customHeight="1">
      <c r="B7" s="511"/>
      <c r="C7" s="977" t="s">
        <v>295</v>
      </c>
      <c r="D7" s="978"/>
      <c r="E7" s="979"/>
      <c r="F7" s="978"/>
      <c r="G7" s="978"/>
      <c r="H7" s="979"/>
      <c r="I7" s="979"/>
      <c r="J7" s="982"/>
      <c r="K7" s="982"/>
      <c r="L7" s="982"/>
      <c r="M7" s="984" t="s">
        <v>294</v>
      </c>
      <c r="N7" s="982"/>
      <c r="O7" s="982"/>
      <c r="P7" s="982"/>
      <c r="Q7" s="976"/>
      <c r="R7" s="975"/>
      <c r="S7" s="975"/>
      <c r="T7" s="975"/>
      <c r="U7" s="975"/>
      <c r="V7" s="975"/>
      <c r="W7" s="975"/>
      <c r="X7" s="975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99"/>
      <c r="BC7" s="299"/>
      <c r="BD7" s="299"/>
    </row>
    <row r="8" spans="2:23" ht="13.5" customHeight="1">
      <c r="B8" s="283"/>
      <c r="C8" s="512"/>
      <c r="D8" s="512"/>
      <c r="E8" s="512"/>
      <c r="F8" s="513"/>
      <c r="G8" s="513"/>
      <c r="H8" s="512"/>
      <c r="I8" s="512"/>
      <c r="J8" s="512"/>
      <c r="K8" s="512"/>
      <c r="L8" s="512"/>
      <c r="M8" s="514" t="s">
        <v>314</v>
      </c>
      <c r="N8" s="512"/>
      <c r="O8" s="512"/>
      <c r="P8" s="512"/>
      <c r="R8" s="309"/>
      <c r="S8" s="309"/>
      <c r="T8" s="309"/>
      <c r="U8" s="309"/>
      <c r="V8" s="309"/>
      <c r="W8" s="309"/>
    </row>
    <row r="9" spans="2:53" ht="36.75" customHeight="1">
      <c r="B9" s="511"/>
      <c r="C9" s="977" t="s">
        <v>315</v>
      </c>
      <c r="D9" s="978"/>
      <c r="E9" s="979"/>
      <c r="F9" s="978"/>
      <c r="G9" s="978"/>
      <c r="H9" s="979"/>
      <c r="I9" s="979"/>
      <c r="J9" s="980" t="s">
        <v>509</v>
      </c>
      <c r="K9" s="981"/>
      <c r="L9" s="982"/>
      <c r="M9" s="982"/>
      <c r="N9" s="982"/>
      <c r="O9" s="982"/>
      <c r="P9" s="982"/>
      <c r="Q9" s="981"/>
      <c r="R9" s="982"/>
      <c r="S9" s="982"/>
      <c r="T9" s="982"/>
      <c r="U9" s="982"/>
      <c r="V9" s="982"/>
      <c r="W9" s="982"/>
      <c r="X9" s="981"/>
      <c r="Y9" s="299"/>
      <c r="AJ9" s="310" t="s">
        <v>355</v>
      </c>
      <c r="AO9" s="289"/>
      <c r="AP9" s="903" t="s">
        <v>395</v>
      </c>
      <c r="AQ9" s="289"/>
      <c r="AR9" s="289"/>
      <c r="AS9" s="289"/>
      <c r="AT9" s="289"/>
      <c r="AU9" s="289"/>
      <c r="AV9" s="289"/>
      <c r="AW9" s="289"/>
      <c r="AX9" s="289"/>
      <c r="AY9" s="290"/>
      <c r="AZ9" s="311"/>
      <c r="BA9" s="299"/>
    </row>
    <row r="10" spans="3:53" ht="22.5" customHeight="1">
      <c r="C10" s="512"/>
      <c r="D10" s="512"/>
      <c r="E10" s="512"/>
      <c r="F10" s="513"/>
      <c r="G10" s="513"/>
      <c r="H10" s="512"/>
      <c r="I10" s="512"/>
      <c r="J10" s="515"/>
      <c r="K10" s="512"/>
      <c r="L10" s="512"/>
      <c r="M10" s="514" t="s">
        <v>306</v>
      </c>
      <c r="N10" s="512"/>
      <c r="O10" s="512"/>
      <c r="P10" s="512"/>
      <c r="R10" s="309"/>
      <c r="S10" s="309"/>
      <c r="T10" s="309"/>
      <c r="U10" s="309"/>
      <c r="V10" s="309"/>
      <c r="W10" s="309"/>
      <c r="AM10" s="292"/>
      <c r="AN10" s="292"/>
      <c r="AO10" s="292"/>
      <c r="AP10" s="292"/>
      <c r="AQ10" s="312" t="s">
        <v>317</v>
      </c>
      <c r="AR10" s="291"/>
      <c r="AS10" s="291"/>
      <c r="AT10" s="291"/>
      <c r="AU10" s="291"/>
      <c r="AV10" s="291"/>
      <c r="AW10" s="291"/>
      <c r="AX10" s="291"/>
      <c r="AY10" s="292"/>
      <c r="AZ10" s="313"/>
      <c r="BA10" s="299"/>
    </row>
    <row r="11" spans="2:53" ht="32.25" customHeight="1">
      <c r="B11" s="516"/>
      <c r="C11" s="983" t="s">
        <v>352</v>
      </c>
      <c r="D11" s="978"/>
      <c r="E11" s="979"/>
      <c r="F11" s="978"/>
      <c r="G11" s="978"/>
      <c r="H11" s="979"/>
      <c r="I11" s="979"/>
      <c r="J11" s="980" t="s">
        <v>510</v>
      </c>
      <c r="K11" s="982"/>
      <c r="L11" s="982"/>
      <c r="M11" s="982"/>
      <c r="N11" s="982"/>
      <c r="O11" s="982"/>
      <c r="P11" s="982"/>
      <c r="Q11" s="981"/>
      <c r="R11" s="982"/>
      <c r="S11" s="982"/>
      <c r="T11" s="982"/>
      <c r="U11" s="982"/>
      <c r="V11" s="982"/>
      <c r="W11" s="982"/>
      <c r="X11" s="307"/>
      <c r="Y11" s="299"/>
      <c r="AJ11" s="310" t="s">
        <v>354</v>
      </c>
      <c r="AO11" s="289"/>
      <c r="AP11" s="904" t="s">
        <v>395</v>
      </c>
      <c r="AQ11" s="289"/>
      <c r="AR11" s="289"/>
      <c r="AS11" s="289"/>
      <c r="AT11" s="289"/>
      <c r="AU11" s="289"/>
      <c r="AV11" s="289"/>
      <c r="AW11" s="289"/>
      <c r="AX11" s="289"/>
      <c r="AY11" s="290"/>
      <c r="AZ11" s="311"/>
      <c r="BA11" s="299"/>
    </row>
    <row r="12" spans="3:53" ht="20.25" customHeight="1">
      <c r="C12" s="512"/>
      <c r="D12" s="512"/>
      <c r="E12" s="512"/>
      <c r="F12" s="513"/>
      <c r="G12" s="513"/>
      <c r="H12" s="512"/>
      <c r="I12" s="512"/>
      <c r="J12" s="515"/>
      <c r="K12" s="512"/>
      <c r="L12" s="512"/>
      <c r="M12" s="514" t="s">
        <v>316</v>
      </c>
      <c r="N12" s="512"/>
      <c r="O12" s="512"/>
      <c r="P12" s="512"/>
      <c r="R12" s="309"/>
      <c r="S12" s="309"/>
      <c r="T12" s="309"/>
      <c r="U12" s="309"/>
      <c r="V12" s="309"/>
      <c r="W12" s="309"/>
      <c r="AM12" s="292"/>
      <c r="AN12" s="292"/>
      <c r="AO12" s="292"/>
      <c r="AP12" s="292"/>
      <c r="AQ12" s="312" t="s">
        <v>317</v>
      </c>
      <c r="AR12" s="291"/>
      <c r="AS12" s="291"/>
      <c r="AT12" s="291"/>
      <c r="AU12" s="291"/>
      <c r="AV12" s="291"/>
      <c r="AW12" s="291"/>
      <c r="AX12" s="291"/>
      <c r="AY12" s="292"/>
      <c r="AZ12" s="313"/>
      <c r="BA12" s="299"/>
    </row>
    <row r="13" spans="3:53" ht="54.75" customHeight="1">
      <c r="C13" s="1025" t="s">
        <v>496</v>
      </c>
      <c r="D13" s="1025"/>
      <c r="E13" s="1025"/>
      <c r="F13" s="1025"/>
      <c r="G13" s="1025"/>
      <c r="H13" s="1025"/>
      <c r="I13" s="1025"/>
      <c r="J13" s="980" t="s">
        <v>511</v>
      </c>
      <c r="K13" s="982"/>
      <c r="L13" s="982"/>
      <c r="M13" s="982"/>
      <c r="N13" s="982"/>
      <c r="O13" s="982"/>
      <c r="P13" s="982"/>
      <c r="Q13" s="981"/>
      <c r="R13" s="982"/>
      <c r="S13" s="982"/>
      <c r="T13" s="308"/>
      <c r="U13" s="308"/>
      <c r="V13" s="308"/>
      <c r="W13" s="308"/>
      <c r="X13" s="307"/>
      <c r="AJ13" s="310" t="s">
        <v>320</v>
      </c>
      <c r="AO13" s="289"/>
      <c r="AP13" s="903" t="s">
        <v>336</v>
      </c>
      <c r="AQ13" s="289"/>
      <c r="AR13" s="289"/>
      <c r="AS13" s="289"/>
      <c r="AT13" s="289"/>
      <c r="AU13" s="289"/>
      <c r="AV13" s="289"/>
      <c r="AW13" s="289"/>
      <c r="AX13" s="289"/>
      <c r="AY13" s="290"/>
      <c r="AZ13" s="313"/>
      <c r="BA13" s="299"/>
    </row>
    <row r="14" spans="3:53" ht="20.25" customHeight="1">
      <c r="C14" s="512"/>
      <c r="D14" s="512"/>
      <c r="E14" s="512"/>
      <c r="F14" s="513"/>
      <c r="G14" s="513"/>
      <c r="H14" s="512"/>
      <c r="I14" s="512"/>
      <c r="J14" s="515"/>
      <c r="K14" s="512"/>
      <c r="L14" s="512"/>
      <c r="M14" s="514" t="s">
        <v>316</v>
      </c>
      <c r="N14" s="512"/>
      <c r="O14" s="512"/>
      <c r="P14" s="512"/>
      <c r="R14" s="309"/>
      <c r="S14" s="309"/>
      <c r="T14" s="309"/>
      <c r="U14" s="309"/>
      <c r="V14" s="309"/>
      <c r="W14" s="309"/>
      <c r="AM14" s="292"/>
      <c r="AN14" s="292"/>
      <c r="AO14" s="292"/>
      <c r="AP14" s="292"/>
      <c r="AQ14" s="312" t="s">
        <v>318</v>
      </c>
      <c r="AR14" s="291"/>
      <c r="AS14" s="291"/>
      <c r="AT14" s="291"/>
      <c r="AU14" s="291"/>
      <c r="AV14" s="291"/>
      <c r="AW14" s="291"/>
      <c r="AX14" s="291"/>
      <c r="AY14" s="292"/>
      <c r="AZ14" s="313"/>
      <c r="BA14" s="299"/>
    </row>
    <row r="15" spans="2:53" ht="22.5" customHeight="1">
      <c r="B15" s="516"/>
      <c r="C15" s="983" t="s">
        <v>308</v>
      </c>
      <c r="D15" s="978"/>
      <c r="E15" s="978"/>
      <c r="F15" s="978"/>
      <c r="G15" s="978"/>
      <c r="H15" s="985"/>
      <c r="I15" s="985"/>
      <c r="J15" s="986"/>
      <c r="K15" s="986"/>
      <c r="L15" s="981"/>
      <c r="M15" s="986"/>
      <c r="N15" s="984" t="s">
        <v>296</v>
      </c>
      <c r="O15" s="986"/>
      <c r="P15" s="986"/>
      <c r="Q15" s="981"/>
      <c r="R15" s="986"/>
      <c r="S15" s="986"/>
      <c r="T15" s="986"/>
      <c r="U15" s="986"/>
      <c r="V15" s="986"/>
      <c r="W15" s="986"/>
      <c r="X15" s="981"/>
      <c r="Y15" s="299"/>
      <c r="AJ15" s="310" t="s">
        <v>321</v>
      </c>
      <c r="AO15" s="903" t="s">
        <v>322</v>
      </c>
      <c r="AP15" s="290"/>
      <c r="AQ15" s="289"/>
      <c r="AR15" s="289"/>
      <c r="AS15" s="289"/>
      <c r="AT15" s="289"/>
      <c r="AU15" s="289"/>
      <c r="AV15" s="289"/>
      <c r="AW15" s="289"/>
      <c r="AX15" s="289"/>
      <c r="AY15" s="290"/>
      <c r="AZ15" s="311"/>
      <c r="BA15" s="299"/>
    </row>
    <row r="16" spans="3:52" ht="15.75" customHeight="1">
      <c r="C16" s="512"/>
      <c r="D16" s="512"/>
      <c r="E16" s="512"/>
      <c r="F16" s="512"/>
      <c r="G16" s="512"/>
      <c r="H16" s="512"/>
      <c r="I16" s="512"/>
      <c r="J16" s="512"/>
      <c r="K16" s="514" t="s">
        <v>307</v>
      </c>
      <c r="L16" s="512"/>
      <c r="N16" s="512"/>
      <c r="O16" s="512"/>
      <c r="P16" s="512"/>
      <c r="R16" s="309"/>
      <c r="S16" s="309"/>
      <c r="T16" s="309"/>
      <c r="U16" s="309"/>
      <c r="V16" s="309"/>
      <c r="W16" s="309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5"/>
      <c r="AL16" s="315"/>
      <c r="AM16" s="292"/>
      <c r="AN16" s="292"/>
      <c r="AO16" s="316" t="s">
        <v>319</v>
      </c>
      <c r="AP16" s="292"/>
      <c r="AQ16" s="317"/>
      <c r="AR16" s="317"/>
      <c r="AS16" s="317"/>
      <c r="AT16" s="317"/>
      <c r="AU16" s="293"/>
      <c r="AV16" s="293"/>
      <c r="AW16" s="293"/>
      <c r="AX16" s="293"/>
      <c r="AY16" s="292"/>
      <c r="AZ16" s="313"/>
    </row>
    <row r="18" spans="2:54" s="842" customFormat="1" ht="63" customHeight="1">
      <c r="B18" s="1358" t="s">
        <v>265</v>
      </c>
      <c r="C18" s="1358"/>
      <c r="D18" s="1358"/>
      <c r="E18" s="1358"/>
      <c r="F18" s="1358"/>
      <c r="G18" s="1358"/>
      <c r="H18" s="1358"/>
      <c r="I18" s="1358"/>
      <c r="J18" s="1358"/>
      <c r="K18" s="1358"/>
      <c r="L18" s="1358"/>
      <c r="M18" s="1358"/>
      <c r="N18" s="1358"/>
      <c r="O18" s="1358"/>
      <c r="P18" s="1358"/>
      <c r="Q18" s="1358"/>
      <c r="R18" s="1358"/>
      <c r="S18" s="1358"/>
      <c r="T18" s="1358"/>
      <c r="U18" s="1358"/>
      <c r="V18" s="1358"/>
      <c r="W18" s="1358"/>
      <c r="X18" s="1358"/>
      <c r="Y18" s="1358"/>
      <c r="Z18" s="1358"/>
      <c r="AA18" s="1358"/>
      <c r="AB18" s="1358"/>
      <c r="AC18" s="1358"/>
      <c r="AD18" s="1358"/>
      <c r="AE18" s="1358"/>
      <c r="AF18" s="1358"/>
      <c r="AG18" s="1358"/>
      <c r="AH18" s="1358"/>
      <c r="AI18" s="1358"/>
      <c r="AJ18" s="1358"/>
      <c r="AK18" s="1358"/>
      <c r="AL18" s="1358"/>
      <c r="AM18" s="1358"/>
      <c r="AN18" s="1358"/>
      <c r="AO18" s="1358"/>
      <c r="AP18" s="1358"/>
      <c r="AQ18" s="1358"/>
      <c r="AR18" s="1358"/>
      <c r="AS18" s="1358"/>
      <c r="AT18" s="1358"/>
      <c r="AU18" s="1358"/>
      <c r="AV18" s="1358"/>
      <c r="AW18" s="1358"/>
      <c r="AX18" s="1358"/>
      <c r="AY18" s="1358"/>
      <c r="AZ18" s="1358"/>
      <c r="BA18" s="1358"/>
      <c r="BB18" s="1358"/>
    </row>
    <row r="19" s="842" customFormat="1" ht="19.5" customHeight="1" thickBot="1"/>
    <row r="20" spans="2:54" s="856" customFormat="1" ht="24.75" customHeight="1">
      <c r="B20" s="1125" t="s">
        <v>264</v>
      </c>
      <c r="C20" s="1360" t="s">
        <v>167</v>
      </c>
      <c r="D20" s="1349"/>
      <c r="E20" s="1349"/>
      <c r="F20" s="1350"/>
      <c r="G20" s="1348" t="s">
        <v>168</v>
      </c>
      <c r="H20" s="1349"/>
      <c r="I20" s="1349"/>
      <c r="J20" s="1350"/>
      <c r="K20" s="1348" t="s">
        <v>169</v>
      </c>
      <c r="L20" s="1349"/>
      <c r="M20" s="1349"/>
      <c r="N20" s="1349"/>
      <c r="O20" s="1350"/>
      <c r="P20" s="1348" t="s">
        <v>170</v>
      </c>
      <c r="Q20" s="1349"/>
      <c r="R20" s="1349"/>
      <c r="S20" s="1350"/>
      <c r="T20" s="1348" t="s">
        <v>171</v>
      </c>
      <c r="U20" s="1349"/>
      <c r="V20" s="1349"/>
      <c r="W20" s="1350"/>
      <c r="X20" s="1348" t="s">
        <v>172</v>
      </c>
      <c r="Y20" s="1349"/>
      <c r="Z20" s="1349"/>
      <c r="AA20" s="1350"/>
      <c r="AB20" s="1348" t="s">
        <v>173</v>
      </c>
      <c r="AC20" s="1349"/>
      <c r="AD20" s="1349"/>
      <c r="AE20" s="1349"/>
      <c r="AF20" s="1350"/>
      <c r="AG20" s="1348" t="s">
        <v>174</v>
      </c>
      <c r="AH20" s="1349"/>
      <c r="AI20" s="1349"/>
      <c r="AJ20" s="1350"/>
      <c r="AK20" s="1348" t="s">
        <v>175</v>
      </c>
      <c r="AL20" s="1349"/>
      <c r="AM20" s="1349"/>
      <c r="AN20" s="1349"/>
      <c r="AO20" s="1350"/>
      <c r="AP20" s="1348" t="s">
        <v>176</v>
      </c>
      <c r="AQ20" s="1349"/>
      <c r="AR20" s="1349"/>
      <c r="AS20" s="1350"/>
      <c r="AT20" s="1348" t="s">
        <v>177</v>
      </c>
      <c r="AU20" s="1349"/>
      <c r="AV20" s="1349"/>
      <c r="AW20" s="1350"/>
      <c r="AX20" s="1348" t="s">
        <v>178</v>
      </c>
      <c r="AY20" s="1349"/>
      <c r="AZ20" s="1349"/>
      <c r="BA20" s="1349"/>
      <c r="BB20" s="1351"/>
    </row>
    <row r="21" spans="2:54" s="856" customFormat="1" ht="24.75" customHeight="1" thickBot="1">
      <c r="B21" s="1126"/>
      <c r="C21" s="857">
        <v>1</v>
      </c>
      <c r="D21" s="858">
        <f>C21+1</f>
        <v>2</v>
      </c>
      <c r="E21" s="858">
        <f aca="true" t="shared" si="0" ref="E21:BB21">D21+1</f>
        <v>3</v>
      </c>
      <c r="F21" s="858">
        <f t="shared" si="0"/>
        <v>4</v>
      </c>
      <c r="G21" s="858">
        <f t="shared" si="0"/>
        <v>5</v>
      </c>
      <c r="H21" s="858">
        <f t="shared" si="0"/>
        <v>6</v>
      </c>
      <c r="I21" s="858">
        <f t="shared" si="0"/>
        <v>7</v>
      </c>
      <c r="J21" s="858">
        <f t="shared" si="0"/>
        <v>8</v>
      </c>
      <c r="K21" s="858">
        <f t="shared" si="0"/>
        <v>9</v>
      </c>
      <c r="L21" s="858">
        <f t="shared" si="0"/>
        <v>10</v>
      </c>
      <c r="M21" s="858">
        <f t="shared" si="0"/>
        <v>11</v>
      </c>
      <c r="N21" s="858">
        <f t="shared" si="0"/>
        <v>12</v>
      </c>
      <c r="O21" s="858">
        <f t="shared" si="0"/>
        <v>13</v>
      </c>
      <c r="P21" s="858">
        <f t="shared" si="0"/>
        <v>14</v>
      </c>
      <c r="Q21" s="858">
        <f t="shared" si="0"/>
        <v>15</v>
      </c>
      <c r="R21" s="858">
        <f t="shared" si="0"/>
        <v>16</v>
      </c>
      <c r="S21" s="858">
        <f t="shared" si="0"/>
        <v>17</v>
      </c>
      <c r="T21" s="858">
        <f t="shared" si="0"/>
        <v>18</v>
      </c>
      <c r="U21" s="858">
        <f t="shared" si="0"/>
        <v>19</v>
      </c>
      <c r="V21" s="858">
        <f t="shared" si="0"/>
        <v>20</v>
      </c>
      <c r="W21" s="858">
        <f t="shared" si="0"/>
        <v>21</v>
      </c>
      <c r="X21" s="858">
        <f t="shared" si="0"/>
        <v>22</v>
      </c>
      <c r="Y21" s="858">
        <f t="shared" si="0"/>
        <v>23</v>
      </c>
      <c r="Z21" s="858">
        <f t="shared" si="0"/>
        <v>24</v>
      </c>
      <c r="AA21" s="858">
        <f t="shared" si="0"/>
        <v>25</v>
      </c>
      <c r="AB21" s="858">
        <f t="shared" si="0"/>
        <v>26</v>
      </c>
      <c r="AC21" s="858">
        <f t="shared" si="0"/>
        <v>27</v>
      </c>
      <c r="AD21" s="858">
        <f t="shared" si="0"/>
        <v>28</v>
      </c>
      <c r="AE21" s="858">
        <f t="shared" si="0"/>
        <v>29</v>
      </c>
      <c r="AF21" s="858">
        <f t="shared" si="0"/>
        <v>30</v>
      </c>
      <c r="AG21" s="858">
        <f t="shared" si="0"/>
        <v>31</v>
      </c>
      <c r="AH21" s="858">
        <f t="shared" si="0"/>
        <v>32</v>
      </c>
      <c r="AI21" s="858">
        <f t="shared" si="0"/>
        <v>33</v>
      </c>
      <c r="AJ21" s="858">
        <f t="shared" si="0"/>
        <v>34</v>
      </c>
      <c r="AK21" s="858">
        <f t="shared" si="0"/>
        <v>35</v>
      </c>
      <c r="AL21" s="858">
        <f t="shared" si="0"/>
        <v>36</v>
      </c>
      <c r="AM21" s="858">
        <f t="shared" si="0"/>
        <v>37</v>
      </c>
      <c r="AN21" s="858">
        <f t="shared" si="0"/>
        <v>38</v>
      </c>
      <c r="AO21" s="858">
        <f t="shared" si="0"/>
        <v>39</v>
      </c>
      <c r="AP21" s="858">
        <f t="shared" si="0"/>
        <v>40</v>
      </c>
      <c r="AQ21" s="858">
        <f t="shared" si="0"/>
        <v>41</v>
      </c>
      <c r="AR21" s="858">
        <f t="shared" si="0"/>
        <v>42</v>
      </c>
      <c r="AS21" s="858">
        <f t="shared" si="0"/>
        <v>43</v>
      </c>
      <c r="AT21" s="859">
        <f t="shared" si="0"/>
        <v>44</v>
      </c>
      <c r="AU21" s="858">
        <f t="shared" si="0"/>
        <v>45</v>
      </c>
      <c r="AV21" s="858">
        <f t="shared" si="0"/>
        <v>46</v>
      </c>
      <c r="AW21" s="858">
        <f t="shared" si="0"/>
        <v>47</v>
      </c>
      <c r="AX21" s="858">
        <f t="shared" si="0"/>
        <v>48</v>
      </c>
      <c r="AY21" s="858">
        <f t="shared" si="0"/>
        <v>49</v>
      </c>
      <c r="AZ21" s="858">
        <f t="shared" si="0"/>
        <v>50</v>
      </c>
      <c r="BA21" s="858">
        <f t="shared" si="0"/>
        <v>51</v>
      </c>
      <c r="BB21" s="860">
        <f t="shared" si="0"/>
        <v>52</v>
      </c>
    </row>
    <row r="22" spans="2:54" s="856" customFormat="1" ht="24.75" customHeight="1">
      <c r="B22" s="1126"/>
      <c r="C22" s="861">
        <v>1</v>
      </c>
      <c r="D22" s="862">
        <v>8</v>
      </c>
      <c r="E22" s="862">
        <v>15</v>
      </c>
      <c r="F22" s="862">
        <v>22</v>
      </c>
      <c r="G22" s="862">
        <v>29</v>
      </c>
      <c r="H22" s="862">
        <v>6</v>
      </c>
      <c r="I22" s="862">
        <v>13</v>
      </c>
      <c r="J22" s="862">
        <v>20</v>
      </c>
      <c r="K22" s="863">
        <v>27</v>
      </c>
      <c r="L22" s="863">
        <v>3</v>
      </c>
      <c r="M22" s="863">
        <v>10</v>
      </c>
      <c r="N22" s="863">
        <v>17</v>
      </c>
      <c r="O22" s="862">
        <v>24</v>
      </c>
      <c r="P22" s="862">
        <v>1</v>
      </c>
      <c r="Q22" s="862">
        <v>8</v>
      </c>
      <c r="R22" s="862">
        <v>15</v>
      </c>
      <c r="S22" s="862">
        <v>22</v>
      </c>
      <c r="T22" s="862">
        <v>29</v>
      </c>
      <c r="U22" s="863">
        <v>5</v>
      </c>
      <c r="V22" s="862">
        <v>12</v>
      </c>
      <c r="W22" s="862">
        <v>19</v>
      </c>
      <c r="X22" s="862">
        <v>26</v>
      </c>
      <c r="Y22" s="862">
        <v>2</v>
      </c>
      <c r="Z22" s="862">
        <v>9</v>
      </c>
      <c r="AA22" s="862">
        <v>16</v>
      </c>
      <c r="AB22" s="863">
        <v>23</v>
      </c>
      <c r="AC22" s="863">
        <v>2</v>
      </c>
      <c r="AD22" s="863">
        <v>9</v>
      </c>
      <c r="AE22" s="864">
        <v>16</v>
      </c>
      <c r="AF22" s="863">
        <v>23</v>
      </c>
      <c r="AG22" s="863">
        <v>30</v>
      </c>
      <c r="AH22" s="863">
        <v>6</v>
      </c>
      <c r="AI22" s="863">
        <v>13</v>
      </c>
      <c r="AJ22" s="863">
        <v>20</v>
      </c>
      <c r="AK22" s="863">
        <v>27</v>
      </c>
      <c r="AL22" s="863">
        <v>4</v>
      </c>
      <c r="AM22" s="863">
        <v>11</v>
      </c>
      <c r="AN22" s="863">
        <v>18</v>
      </c>
      <c r="AO22" s="863">
        <v>25</v>
      </c>
      <c r="AP22" s="863">
        <v>1</v>
      </c>
      <c r="AQ22" s="863">
        <v>8</v>
      </c>
      <c r="AR22" s="863">
        <v>15</v>
      </c>
      <c r="AS22" s="863">
        <v>22</v>
      </c>
      <c r="AT22" s="865">
        <v>29</v>
      </c>
      <c r="AU22" s="863">
        <v>6</v>
      </c>
      <c r="AV22" s="863">
        <v>13</v>
      </c>
      <c r="AW22" s="863">
        <v>20</v>
      </c>
      <c r="AX22" s="863">
        <v>27</v>
      </c>
      <c r="AY22" s="863">
        <v>3</v>
      </c>
      <c r="AZ22" s="863">
        <v>10</v>
      </c>
      <c r="BA22" s="863">
        <v>17</v>
      </c>
      <c r="BB22" s="866">
        <v>24</v>
      </c>
    </row>
    <row r="23" spans="2:54" s="856" customFormat="1" ht="24.75" customHeight="1" thickBot="1">
      <c r="B23" s="1359"/>
      <c r="C23" s="825">
        <v>7</v>
      </c>
      <c r="D23" s="826">
        <v>14</v>
      </c>
      <c r="E23" s="826">
        <v>21</v>
      </c>
      <c r="F23" s="826">
        <v>28</v>
      </c>
      <c r="G23" s="826">
        <v>5</v>
      </c>
      <c r="H23" s="826">
        <v>12</v>
      </c>
      <c r="I23" s="826">
        <v>19</v>
      </c>
      <c r="J23" s="826">
        <v>26</v>
      </c>
      <c r="K23" s="827">
        <v>2</v>
      </c>
      <c r="L23" s="827">
        <v>9</v>
      </c>
      <c r="M23" s="827">
        <v>16</v>
      </c>
      <c r="N23" s="827">
        <v>23</v>
      </c>
      <c r="O23" s="826">
        <v>30</v>
      </c>
      <c r="P23" s="826">
        <v>7</v>
      </c>
      <c r="Q23" s="826">
        <v>14</v>
      </c>
      <c r="R23" s="826">
        <v>21</v>
      </c>
      <c r="S23" s="826">
        <v>28</v>
      </c>
      <c r="T23" s="826">
        <v>4</v>
      </c>
      <c r="U23" s="826">
        <v>11</v>
      </c>
      <c r="V23" s="828">
        <v>18</v>
      </c>
      <c r="W23" s="828">
        <v>25</v>
      </c>
      <c r="X23" s="829">
        <v>1</v>
      </c>
      <c r="Y23" s="828">
        <v>8</v>
      </c>
      <c r="Z23" s="826">
        <v>15</v>
      </c>
      <c r="AA23" s="826">
        <v>22</v>
      </c>
      <c r="AB23" s="827">
        <v>1</v>
      </c>
      <c r="AC23" s="827">
        <v>8</v>
      </c>
      <c r="AD23" s="827">
        <v>15</v>
      </c>
      <c r="AE23" s="827">
        <v>22</v>
      </c>
      <c r="AF23" s="827">
        <v>29</v>
      </c>
      <c r="AG23" s="827">
        <v>5</v>
      </c>
      <c r="AH23" s="827">
        <v>12</v>
      </c>
      <c r="AI23" s="827">
        <v>19</v>
      </c>
      <c r="AJ23" s="827">
        <v>26</v>
      </c>
      <c r="AK23" s="827">
        <v>3</v>
      </c>
      <c r="AL23" s="827">
        <v>10</v>
      </c>
      <c r="AM23" s="827">
        <v>17</v>
      </c>
      <c r="AN23" s="827">
        <v>24</v>
      </c>
      <c r="AO23" s="827">
        <v>31</v>
      </c>
      <c r="AP23" s="827">
        <v>7</v>
      </c>
      <c r="AQ23" s="827">
        <v>14</v>
      </c>
      <c r="AR23" s="827">
        <v>21</v>
      </c>
      <c r="AS23" s="829">
        <v>28</v>
      </c>
      <c r="AT23" s="830">
        <v>5</v>
      </c>
      <c r="AU23" s="827">
        <v>12</v>
      </c>
      <c r="AV23" s="827">
        <v>19</v>
      </c>
      <c r="AW23" s="827">
        <v>26</v>
      </c>
      <c r="AX23" s="827">
        <v>2</v>
      </c>
      <c r="AY23" s="827">
        <v>9</v>
      </c>
      <c r="AZ23" s="827">
        <v>16</v>
      </c>
      <c r="BA23" s="827">
        <v>23</v>
      </c>
      <c r="BB23" s="831">
        <v>30</v>
      </c>
    </row>
    <row r="24" spans="2:54" s="856" customFormat="1" ht="24.75" customHeight="1">
      <c r="B24" s="867" t="s">
        <v>198</v>
      </c>
      <c r="C24" s="832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 t="s">
        <v>484</v>
      </c>
      <c r="T24" s="833" t="s">
        <v>217</v>
      </c>
      <c r="U24" s="833" t="s">
        <v>337</v>
      </c>
      <c r="V24" s="834" t="s">
        <v>337</v>
      </c>
      <c r="W24" s="834" t="s">
        <v>337</v>
      </c>
      <c r="X24" s="834" t="s">
        <v>217</v>
      </c>
      <c r="Y24" s="834" t="s">
        <v>217</v>
      </c>
      <c r="Z24" s="833"/>
      <c r="AA24" s="833"/>
      <c r="AB24" s="833"/>
      <c r="AC24" s="833"/>
      <c r="AD24" s="833"/>
      <c r="AE24" s="833"/>
      <c r="AF24" s="833"/>
      <c r="AG24" s="833"/>
      <c r="AH24" s="833"/>
      <c r="AI24" s="833"/>
      <c r="AJ24" s="833"/>
      <c r="AK24" s="833"/>
      <c r="AL24" s="833"/>
      <c r="AM24" s="833"/>
      <c r="AN24" s="833" t="s">
        <v>484</v>
      </c>
      <c r="AO24" s="833" t="s">
        <v>337</v>
      </c>
      <c r="AP24" s="833" t="s">
        <v>337</v>
      </c>
      <c r="AQ24" s="833" t="s">
        <v>337</v>
      </c>
      <c r="AR24" s="833" t="s">
        <v>302</v>
      </c>
      <c r="AS24" s="833" t="s">
        <v>302</v>
      </c>
      <c r="AT24" s="835" t="s">
        <v>217</v>
      </c>
      <c r="AU24" s="835" t="s">
        <v>217</v>
      </c>
      <c r="AV24" s="835" t="s">
        <v>217</v>
      </c>
      <c r="AW24" s="835" t="s">
        <v>217</v>
      </c>
      <c r="AX24" s="835" t="s">
        <v>217</v>
      </c>
      <c r="AY24" s="835" t="s">
        <v>217</v>
      </c>
      <c r="AZ24" s="835" t="s">
        <v>217</v>
      </c>
      <c r="BA24" s="835" t="s">
        <v>217</v>
      </c>
      <c r="BB24" s="836" t="s">
        <v>217</v>
      </c>
    </row>
    <row r="25" spans="2:54" s="856" customFormat="1" ht="24.75" customHeight="1">
      <c r="B25" s="868" t="s">
        <v>200</v>
      </c>
      <c r="C25" s="837"/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 t="s">
        <v>484</v>
      </c>
      <c r="T25" s="838" t="s">
        <v>217</v>
      </c>
      <c r="U25" s="838" t="s">
        <v>337</v>
      </c>
      <c r="V25" s="838" t="s">
        <v>337</v>
      </c>
      <c r="W25" s="838" t="s">
        <v>337</v>
      </c>
      <c r="X25" s="838" t="s">
        <v>217</v>
      </c>
      <c r="Y25" s="838" t="s">
        <v>217</v>
      </c>
      <c r="Z25" s="838"/>
      <c r="AA25" s="838"/>
      <c r="AB25" s="838"/>
      <c r="AC25" s="838"/>
      <c r="AD25" s="838"/>
      <c r="AE25" s="838"/>
      <c r="AF25" s="838"/>
      <c r="AG25" s="838"/>
      <c r="AH25" s="838"/>
      <c r="AI25" s="838"/>
      <c r="AJ25" s="838"/>
      <c r="AK25" s="838"/>
      <c r="AL25" s="838"/>
      <c r="AM25" s="838"/>
      <c r="AN25" s="838" t="s">
        <v>484</v>
      </c>
      <c r="AO25" s="838" t="s">
        <v>337</v>
      </c>
      <c r="AP25" s="838" t="s">
        <v>337</v>
      </c>
      <c r="AQ25" s="838" t="s">
        <v>337</v>
      </c>
      <c r="AR25" s="838" t="s">
        <v>302</v>
      </c>
      <c r="AS25" s="838" t="s">
        <v>302</v>
      </c>
      <c r="AT25" s="838" t="s">
        <v>217</v>
      </c>
      <c r="AU25" s="838" t="s">
        <v>217</v>
      </c>
      <c r="AV25" s="838" t="s">
        <v>217</v>
      </c>
      <c r="AW25" s="838" t="s">
        <v>217</v>
      </c>
      <c r="AX25" s="838" t="s">
        <v>217</v>
      </c>
      <c r="AY25" s="838" t="s">
        <v>217</v>
      </c>
      <c r="AZ25" s="838" t="s">
        <v>217</v>
      </c>
      <c r="BA25" s="839" t="s">
        <v>217</v>
      </c>
      <c r="BB25" s="840" t="s">
        <v>217</v>
      </c>
    </row>
    <row r="26" spans="2:54" s="856" customFormat="1" ht="24.75" customHeight="1">
      <c r="B26" s="868" t="s">
        <v>338</v>
      </c>
      <c r="C26" s="837"/>
      <c r="D26" s="838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838"/>
      <c r="Q26" s="838"/>
      <c r="R26" s="838"/>
      <c r="S26" s="838" t="s">
        <v>484</v>
      </c>
      <c r="T26" s="838" t="s">
        <v>217</v>
      </c>
      <c r="U26" s="838" t="s">
        <v>337</v>
      </c>
      <c r="V26" s="838" t="s">
        <v>337</v>
      </c>
      <c r="W26" s="838" t="s">
        <v>337</v>
      </c>
      <c r="X26" s="834" t="s">
        <v>217</v>
      </c>
      <c r="Y26" s="834" t="s">
        <v>217</v>
      </c>
      <c r="Z26" s="838"/>
      <c r="AA26" s="838"/>
      <c r="AB26" s="838"/>
      <c r="AC26" s="838"/>
      <c r="AD26" s="838"/>
      <c r="AE26" s="838"/>
      <c r="AF26" s="838"/>
      <c r="AG26" s="838"/>
      <c r="AH26" s="838"/>
      <c r="AI26" s="838"/>
      <c r="AJ26" s="838"/>
      <c r="AK26" s="838"/>
      <c r="AL26" s="838"/>
      <c r="AM26" s="838"/>
      <c r="AN26" s="838" t="s">
        <v>484</v>
      </c>
      <c r="AO26" s="834" t="s">
        <v>337</v>
      </c>
      <c r="AP26" s="834" t="s">
        <v>337</v>
      </c>
      <c r="AQ26" s="834" t="s">
        <v>337</v>
      </c>
      <c r="AR26" s="834" t="s">
        <v>302</v>
      </c>
      <c r="AS26" s="834" t="s">
        <v>302</v>
      </c>
      <c r="AT26" s="834" t="s">
        <v>217</v>
      </c>
      <c r="AU26" s="834" t="s">
        <v>217</v>
      </c>
      <c r="AV26" s="834" t="s">
        <v>217</v>
      </c>
      <c r="AW26" s="834" t="s">
        <v>217</v>
      </c>
      <c r="AX26" s="834" t="s">
        <v>217</v>
      </c>
      <c r="AY26" s="834" t="s">
        <v>217</v>
      </c>
      <c r="AZ26" s="834" t="s">
        <v>217</v>
      </c>
      <c r="BA26" s="834" t="s">
        <v>217</v>
      </c>
      <c r="BB26" s="841" t="s">
        <v>217</v>
      </c>
    </row>
    <row r="27" spans="2:54" s="856" customFormat="1" ht="24.75" customHeight="1" thickBot="1">
      <c r="B27" s="868" t="s">
        <v>485</v>
      </c>
      <c r="C27" s="837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 t="s">
        <v>484</v>
      </c>
      <c r="T27" s="838" t="s">
        <v>217</v>
      </c>
      <c r="U27" s="838" t="s">
        <v>337</v>
      </c>
      <c r="V27" s="838" t="s">
        <v>337</v>
      </c>
      <c r="W27" s="838" t="s">
        <v>337</v>
      </c>
      <c r="X27" s="838" t="s">
        <v>217</v>
      </c>
      <c r="Y27" s="838" t="s">
        <v>217</v>
      </c>
      <c r="Z27" s="838"/>
      <c r="AA27" s="838"/>
      <c r="AB27" s="838"/>
      <c r="AC27" s="838"/>
      <c r="AD27" s="838"/>
      <c r="AE27" s="838"/>
      <c r="AF27" s="838"/>
      <c r="AG27" s="838"/>
      <c r="AH27" s="838"/>
      <c r="AI27" s="838"/>
      <c r="AJ27" s="838" t="s">
        <v>484</v>
      </c>
      <c r="AK27" s="838" t="s">
        <v>337</v>
      </c>
      <c r="AL27" s="838" t="s">
        <v>337</v>
      </c>
      <c r="AM27" s="838" t="s">
        <v>302</v>
      </c>
      <c r="AN27" s="838" t="s">
        <v>302</v>
      </c>
      <c r="AO27" s="838" t="s">
        <v>339</v>
      </c>
      <c r="AP27" s="838" t="s">
        <v>339</v>
      </c>
      <c r="AQ27" s="838" t="s">
        <v>339</v>
      </c>
      <c r="AR27" s="838" t="s">
        <v>339</v>
      </c>
      <c r="AS27" s="838" t="s">
        <v>486</v>
      </c>
      <c r="AT27" s="838"/>
      <c r="AU27" s="838"/>
      <c r="AV27" s="838"/>
      <c r="AW27" s="838"/>
      <c r="AX27" s="838"/>
      <c r="AY27" s="838"/>
      <c r="AZ27" s="838"/>
      <c r="BA27" s="838"/>
      <c r="BB27" s="840"/>
    </row>
    <row r="28" spans="2:54" s="842" customFormat="1" ht="45" customHeight="1">
      <c r="B28" s="843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4"/>
      <c r="Q28" s="844"/>
      <c r="R28" s="844"/>
      <c r="S28" s="844"/>
      <c r="T28" s="844"/>
      <c r="U28" s="844"/>
      <c r="V28" s="844"/>
      <c r="W28" s="844"/>
      <c r="X28" s="844"/>
      <c r="Y28" s="844"/>
      <c r="Z28" s="844"/>
      <c r="AA28" s="844"/>
      <c r="AB28" s="844"/>
      <c r="AC28" s="844"/>
      <c r="AD28" s="844"/>
      <c r="AE28" s="844"/>
      <c r="AF28" s="844"/>
      <c r="AG28" s="844"/>
      <c r="AH28" s="844"/>
      <c r="AI28" s="844"/>
      <c r="AJ28" s="844"/>
      <c r="AK28" s="844"/>
      <c r="AL28" s="844"/>
      <c r="AM28" s="844"/>
      <c r="AN28" s="844"/>
      <c r="AO28" s="844"/>
      <c r="AP28" s="844"/>
      <c r="AQ28" s="844"/>
      <c r="AR28" s="844"/>
      <c r="AS28" s="844"/>
      <c r="AT28" s="844"/>
      <c r="AU28" s="844"/>
      <c r="AV28" s="844"/>
      <c r="AW28" s="844"/>
      <c r="AX28" s="844"/>
      <c r="AY28" s="844"/>
      <c r="AZ28" s="844"/>
      <c r="BA28" s="844"/>
      <c r="BB28" s="844"/>
    </row>
    <row r="29" spans="2:53" s="842" customFormat="1" ht="45" customHeight="1">
      <c r="B29" s="845" t="s">
        <v>495</v>
      </c>
      <c r="C29" s="846"/>
      <c r="D29" s="846"/>
      <c r="E29" s="846"/>
      <c r="F29" s="847"/>
      <c r="G29" s="848" t="s">
        <v>487</v>
      </c>
      <c r="H29" s="849" t="s">
        <v>488</v>
      </c>
      <c r="I29" s="849"/>
      <c r="J29" s="849"/>
      <c r="K29" s="849"/>
      <c r="L29" s="849"/>
      <c r="M29" s="849"/>
      <c r="N29" s="849"/>
      <c r="O29" s="849" t="s">
        <v>484</v>
      </c>
      <c r="P29" s="850" t="s">
        <v>487</v>
      </c>
      <c r="Q29" s="849" t="s">
        <v>489</v>
      </c>
      <c r="R29" s="849"/>
      <c r="S29" s="849"/>
      <c r="T29" s="849"/>
      <c r="U29" s="849"/>
      <c r="V29" s="849"/>
      <c r="W29" s="849"/>
      <c r="X29" s="850" t="s">
        <v>302</v>
      </c>
      <c r="Y29" s="850" t="s">
        <v>487</v>
      </c>
      <c r="Z29" s="1354" t="s">
        <v>260</v>
      </c>
      <c r="AA29" s="1354"/>
      <c r="AB29" s="1354"/>
      <c r="AC29" s="849"/>
      <c r="AF29" s="850" t="s">
        <v>339</v>
      </c>
      <c r="AG29" s="850" t="s">
        <v>487</v>
      </c>
      <c r="AH29" s="849" t="s">
        <v>490</v>
      </c>
      <c r="AI29" s="849"/>
      <c r="AJ29" s="849"/>
      <c r="AK29" s="849"/>
      <c r="AL29" s="849"/>
      <c r="AM29" s="849"/>
      <c r="AN29" s="849"/>
      <c r="AO29" s="852"/>
      <c r="AP29" s="850"/>
      <c r="AQ29" s="850"/>
      <c r="AR29" s="849"/>
      <c r="AZ29" s="849"/>
      <c r="BA29" s="849"/>
    </row>
    <row r="30" spans="2:53" s="842" customFormat="1" ht="45" customHeight="1">
      <c r="B30" s="853"/>
      <c r="C30" s="854"/>
      <c r="D30" s="854"/>
      <c r="E30" s="854"/>
      <c r="F30" s="850" t="s">
        <v>491</v>
      </c>
      <c r="G30" s="849" t="s">
        <v>487</v>
      </c>
      <c r="H30" s="849" t="s">
        <v>492</v>
      </c>
      <c r="I30" s="849"/>
      <c r="J30" s="849"/>
      <c r="K30" s="849"/>
      <c r="L30" s="849"/>
      <c r="N30" s="849"/>
      <c r="O30" s="850" t="s">
        <v>337</v>
      </c>
      <c r="P30" s="850" t="s">
        <v>487</v>
      </c>
      <c r="Q30" s="849" t="s">
        <v>493</v>
      </c>
      <c r="R30" s="849"/>
      <c r="S30" s="849"/>
      <c r="T30" s="849"/>
      <c r="U30" s="849"/>
      <c r="V30" s="849"/>
      <c r="W30" s="849"/>
      <c r="X30" s="850" t="s">
        <v>217</v>
      </c>
      <c r="Y30" s="850" t="s">
        <v>487</v>
      </c>
      <c r="Z30" s="1354" t="s">
        <v>185</v>
      </c>
      <c r="AA30" s="1354"/>
      <c r="AB30" s="1354"/>
      <c r="AC30" s="849"/>
      <c r="AF30" s="850" t="s">
        <v>486</v>
      </c>
      <c r="AG30" s="850" t="s">
        <v>487</v>
      </c>
      <c r="AH30" s="849" t="s">
        <v>494</v>
      </c>
      <c r="AI30" s="849"/>
      <c r="AJ30" s="849"/>
      <c r="AK30" s="849"/>
      <c r="AL30" s="849"/>
      <c r="AM30" s="849"/>
      <c r="AN30" s="849"/>
      <c r="AO30" s="855"/>
      <c r="AP30" s="850"/>
      <c r="AQ30" s="850"/>
      <c r="AR30" s="849"/>
      <c r="AS30" s="849"/>
      <c r="AT30" s="849"/>
      <c r="AU30" s="849"/>
      <c r="AV30" s="849"/>
      <c r="AW30" s="849"/>
      <c r="AX30" s="849"/>
      <c r="AY30" s="849"/>
      <c r="AZ30" s="849"/>
      <c r="BA30" s="849"/>
    </row>
    <row r="31" spans="2:53" s="842" customFormat="1" ht="67.5" customHeight="1">
      <c r="B31" s="853"/>
      <c r="C31" s="854"/>
      <c r="D31" s="854"/>
      <c r="E31" s="854"/>
      <c r="F31" s="850"/>
      <c r="G31" s="849"/>
      <c r="H31" s="849"/>
      <c r="I31" s="849"/>
      <c r="J31" s="849"/>
      <c r="K31" s="849"/>
      <c r="L31" s="849"/>
      <c r="N31" s="849"/>
      <c r="O31" s="850"/>
      <c r="P31" s="850"/>
      <c r="Q31" s="849"/>
      <c r="R31" s="849"/>
      <c r="S31" s="849"/>
      <c r="T31" s="849"/>
      <c r="U31" s="849"/>
      <c r="V31" s="849"/>
      <c r="W31" s="849"/>
      <c r="X31" s="850"/>
      <c r="Y31" s="850"/>
      <c r="Z31" s="851"/>
      <c r="AA31" s="851"/>
      <c r="AB31" s="851"/>
      <c r="AC31" s="849"/>
      <c r="AF31" s="850"/>
      <c r="AG31" s="850"/>
      <c r="AH31" s="849"/>
      <c r="AI31" s="849"/>
      <c r="AJ31" s="849"/>
      <c r="AK31" s="849"/>
      <c r="AL31" s="849"/>
      <c r="AM31" s="849"/>
      <c r="AN31" s="849"/>
      <c r="AO31" s="855"/>
      <c r="AP31" s="850"/>
      <c r="AQ31" s="850"/>
      <c r="AR31" s="849"/>
      <c r="AS31" s="849"/>
      <c r="AT31" s="849"/>
      <c r="AU31" s="849"/>
      <c r="AV31" s="849"/>
      <c r="AW31" s="849"/>
      <c r="AX31" s="849"/>
      <c r="AY31" s="849"/>
      <c r="AZ31" s="849"/>
      <c r="BA31" s="849"/>
    </row>
    <row r="32" spans="2:53" s="842" customFormat="1" ht="45" customHeight="1">
      <c r="B32" s="1124" t="s">
        <v>497</v>
      </c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874"/>
      <c r="T32" s="875"/>
      <c r="U32" s="875"/>
      <c r="V32" s="875"/>
      <c r="W32" s="1124" t="s">
        <v>498</v>
      </c>
      <c r="X32" s="1124"/>
      <c r="Y32" s="1124"/>
      <c r="Z32" s="1124"/>
      <c r="AA32" s="1124"/>
      <c r="AB32" s="1124"/>
      <c r="AC32" s="1124"/>
      <c r="AD32" s="1124"/>
      <c r="AE32" s="1124"/>
      <c r="AF32" s="1124"/>
      <c r="AG32" s="1124"/>
      <c r="AH32" s="1124"/>
      <c r="AI32" s="874"/>
      <c r="AJ32" s="874"/>
      <c r="AK32" s="874"/>
      <c r="AL32" s="1124" t="s">
        <v>499</v>
      </c>
      <c r="AM32" s="1124"/>
      <c r="AN32" s="1124"/>
      <c r="AO32" s="1124"/>
      <c r="AP32" s="1124"/>
      <c r="AQ32" s="1124"/>
      <c r="AR32" s="1124"/>
      <c r="AS32" s="1124"/>
      <c r="AT32" s="1124"/>
      <c r="AU32" s="1124"/>
      <c r="AV32" s="1124"/>
      <c r="AW32" s="1124"/>
      <c r="AX32" s="1124"/>
      <c r="AY32" s="1124"/>
      <c r="AZ32" s="849"/>
      <c r="BA32" s="849"/>
    </row>
    <row r="33" spans="2:57" ht="22.5" customHeight="1" thickBot="1">
      <c r="B33" s="876"/>
      <c r="C33" s="842"/>
      <c r="D33" s="842"/>
      <c r="E33" s="842"/>
      <c r="F33" s="842"/>
      <c r="G33" s="842"/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55"/>
      <c r="T33" s="855"/>
      <c r="U33" s="855"/>
      <c r="V33" s="855"/>
      <c r="W33" s="855"/>
      <c r="X33" s="855"/>
      <c r="Y33" s="855"/>
      <c r="Z33" s="855"/>
      <c r="AA33" s="855"/>
      <c r="AB33" s="855"/>
      <c r="AC33" s="855"/>
      <c r="AD33" s="855"/>
      <c r="AE33" s="855"/>
      <c r="AF33" s="855"/>
      <c r="AG33" s="855"/>
      <c r="AH33" s="855"/>
      <c r="AI33" s="855"/>
      <c r="AJ33" s="855"/>
      <c r="AK33" s="855"/>
      <c r="AL33" s="855"/>
      <c r="AM33" s="855"/>
      <c r="AN33" s="855"/>
      <c r="AO33" s="855"/>
      <c r="AP33" s="855"/>
      <c r="AQ33" s="855"/>
      <c r="AR33" s="855"/>
      <c r="AS33" s="855"/>
      <c r="AT33" s="855"/>
      <c r="AU33" s="855"/>
      <c r="AV33" s="855"/>
      <c r="AW33" s="855"/>
      <c r="AX33" s="855"/>
      <c r="AY33" s="855"/>
      <c r="AZ33" s="294"/>
      <c r="BA33" s="294"/>
      <c r="BB33" s="294"/>
      <c r="BC33" s="294"/>
      <c r="BD33" s="294"/>
      <c r="BE33" s="294"/>
    </row>
    <row r="34" spans="2:57" ht="22.5" customHeight="1">
      <c r="B34" s="1125" t="s">
        <v>264</v>
      </c>
      <c r="C34" s="1109" t="s">
        <v>281</v>
      </c>
      <c r="D34" s="1110"/>
      <c r="E34" s="1109" t="s">
        <v>489</v>
      </c>
      <c r="F34" s="1110"/>
      <c r="G34" s="1109" t="s">
        <v>284</v>
      </c>
      <c r="H34" s="1110"/>
      <c r="I34" s="1103" t="s">
        <v>260</v>
      </c>
      <c r="J34" s="1104"/>
      <c r="K34" s="1109" t="s">
        <v>490</v>
      </c>
      <c r="L34" s="1110"/>
      <c r="M34" s="1109" t="s">
        <v>494</v>
      </c>
      <c r="N34" s="1110"/>
      <c r="O34" s="1103" t="s">
        <v>185</v>
      </c>
      <c r="P34" s="1104"/>
      <c r="Q34" s="1109" t="s">
        <v>283</v>
      </c>
      <c r="R34" s="1110"/>
      <c r="S34" s="877"/>
      <c r="T34" s="878"/>
      <c r="U34" s="878"/>
      <c r="V34" s="878"/>
      <c r="W34" s="1115" t="s">
        <v>268</v>
      </c>
      <c r="X34" s="1116"/>
      <c r="Y34" s="1116"/>
      <c r="Z34" s="1116"/>
      <c r="AA34" s="1116"/>
      <c r="AB34" s="1116"/>
      <c r="AC34" s="1116"/>
      <c r="AD34" s="1116"/>
      <c r="AE34" s="1116"/>
      <c r="AF34" s="1094" t="s">
        <v>32</v>
      </c>
      <c r="AG34" s="1094" t="s">
        <v>267</v>
      </c>
      <c r="AH34" s="1121" t="s">
        <v>343</v>
      </c>
      <c r="AI34" s="878"/>
      <c r="AJ34" s="878"/>
      <c r="AK34" s="878"/>
      <c r="AL34" s="1098" t="s">
        <v>500</v>
      </c>
      <c r="AM34" s="1074"/>
      <c r="AN34" s="1074"/>
      <c r="AO34" s="1074"/>
      <c r="AP34" s="1074"/>
      <c r="AQ34" s="1074"/>
      <c r="AR34" s="1074"/>
      <c r="AS34" s="1074"/>
      <c r="AT34" s="1074"/>
      <c r="AU34" s="1074"/>
      <c r="AV34" s="1074"/>
      <c r="AW34" s="1075"/>
      <c r="AX34" s="1084" t="s">
        <v>32</v>
      </c>
      <c r="AY34" s="1085"/>
      <c r="AZ34" s="294"/>
      <c r="BA34" s="294"/>
      <c r="BB34" s="294"/>
      <c r="BC34" s="294"/>
      <c r="BD34" s="294"/>
      <c r="BE34" s="294"/>
    </row>
    <row r="35" spans="2:57" ht="22.5" customHeight="1">
      <c r="B35" s="1126"/>
      <c r="C35" s="1111"/>
      <c r="D35" s="1112"/>
      <c r="E35" s="1111"/>
      <c r="F35" s="1112"/>
      <c r="G35" s="1111"/>
      <c r="H35" s="1112"/>
      <c r="I35" s="1105"/>
      <c r="J35" s="1106"/>
      <c r="K35" s="1111"/>
      <c r="L35" s="1112"/>
      <c r="M35" s="1111"/>
      <c r="N35" s="1112"/>
      <c r="O35" s="1105"/>
      <c r="P35" s="1106"/>
      <c r="Q35" s="1111"/>
      <c r="R35" s="1112"/>
      <c r="S35" s="877"/>
      <c r="T35" s="878"/>
      <c r="U35" s="878"/>
      <c r="V35" s="878"/>
      <c r="W35" s="1117"/>
      <c r="X35" s="1118"/>
      <c r="Y35" s="1118"/>
      <c r="Z35" s="1118"/>
      <c r="AA35" s="1118"/>
      <c r="AB35" s="1118"/>
      <c r="AC35" s="1118"/>
      <c r="AD35" s="1118"/>
      <c r="AE35" s="1118"/>
      <c r="AF35" s="1095"/>
      <c r="AG35" s="1095"/>
      <c r="AH35" s="1122"/>
      <c r="AI35" s="878"/>
      <c r="AJ35" s="878"/>
      <c r="AK35" s="878"/>
      <c r="AL35" s="1099"/>
      <c r="AM35" s="1076"/>
      <c r="AN35" s="1076"/>
      <c r="AO35" s="1076"/>
      <c r="AP35" s="1076"/>
      <c r="AQ35" s="1076"/>
      <c r="AR35" s="1076"/>
      <c r="AS35" s="1076"/>
      <c r="AT35" s="1076"/>
      <c r="AU35" s="1076"/>
      <c r="AV35" s="1076"/>
      <c r="AW35" s="1077"/>
      <c r="AX35" s="1086"/>
      <c r="AY35" s="1087"/>
      <c r="AZ35" s="294"/>
      <c r="BA35" s="294"/>
      <c r="BB35" s="294"/>
      <c r="BC35" s="294"/>
      <c r="BD35" s="294"/>
      <c r="BE35" s="294"/>
    </row>
    <row r="36" spans="2:57" ht="22.5" customHeight="1">
      <c r="B36" s="1127"/>
      <c r="C36" s="1111"/>
      <c r="D36" s="1112"/>
      <c r="E36" s="1111"/>
      <c r="F36" s="1112"/>
      <c r="G36" s="1111"/>
      <c r="H36" s="1112"/>
      <c r="I36" s="1105"/>
      <c r="J36" s="1106"/>
      <c r="K36" s="1111"/>
      <c r="L36" s="1112"/>
      <c r="M36" s="1111"/>
      <c r="N36" s="1112"/>
      <c r="O36" s="1105"/>
      <c r="P36" s="1106"/>
      <c r="Q36" s="1111"/>
      <c r="R36" s="1112"/>
      <c r="S36" s="877"/>
      <c r="T36" s="878"/>
      <c r="U36" s="878"/>
      <c r="V36" s="878"/>
      <c r="W36" s="1117"/>
      <c r="X36" s="1118"/>
      <c r="Y36" s="1118"/>
      <c r="Z36" s="1118"/>
      <c r="AA36" s="1118"/>
      <c r="AB36" s="1118"/>
      <c r="AC36" s="1118"/>
      <c r="AD36" s="1118"/>
      <c r="AE36" s="1118"/>
      <c r="AF36" s="1095"/>
      <c r="AG36" s="1095"/>
      <c r="AH36" s="1122"/>
      <c r="AI36" s="878"/>
      <c r="AJ36" s="878"/>
      <c r="AK36" s="878"/>
      <c r="AL36" s="1099"/>
      <c r="AM36" s="1076"/>
      <c r="AN36" s="1076"/>
      <c r="AO36" s="1076"/>
      <c r="AP36" s="1076"/>
      <c r="AQ36" s="1076"/>
      <c r="AR36" s="1076"/>
      <c r="AS36" s="1076"/>
      <c r="AT36" s="1076"/>
      <c r="AU36" s="1076"/>
      <c r="AV36" s="1076"/>
      <c r="AW36" s="1077"/>
      <c r="AX36" s="1086"/>
      <c r="AY36" s="1087"/>
      <c r="AZ36" s="294"/>
      <c r="BA36" s="294"/>
      <c r="BB36" s="294"/>
      <c r="BC36" s="294"/>
      <c r="BD36" s="294"/>
      <c r="BE36" s="294"/>
    </row>
    <row r="37" spans="2:57" ht="75.75" customHeight="1" thickBot="1">
      <c r="B37" s="1128"/>
      <c r="C37" s="1113"/>
      <c r="D37" s="1114"/>
      <c r="E37" s="1113"/>
      <c r="F37" s="1114"/>
      <c r="G37" s="1113"/>
      <c r="H37" s="1114"/>
      <c r="I37" s="1107"/>
      <c r="J37" s="1108"/>
      <c r="K37" s="1113"/>
      <c r="L37" s="1114"/>
      <c r="M37" s="1113"/>
      <c r="N37" s="1114"/>
      <c r="O37" s="1107"/>
      <c r="P37" s="1108"/>
      <c r="Q37" s="1113"/>
      <c r="R37" s="1114"/>
      <c r="S37" s="877"/>
      <c r="T37" s="878"/>
      <c r="U37" s="878"/>
      <c r="V37" s="878"/>
      <c r="W37" s="1119"/>
      <c r="X37" s="1120"/>
      <c r="Y37" s="1120"/>
      <c r="Z37" s="1120"/>
      <c r="AA37" s="1120"/>
      <c r="AB37" s="1120"/>
      <c r="AC37" s="1120"/>
      <c r="AD37" s="1120"/>
      <c r="AE37" s="1120"/>
      <c r="AF37" s="1096"/>
      <c r="AG37" s="1096"/>
      <c r="AH37" s="1123"/>
      <c r="AI37" s="878"/>
      <c r="AJ37" s="878"/>
      <c r="AK37" s="878"/>
      <c r="AL37" s="1100"/>
      <c r="AM37" s="1078"/>
      <c r="AN37" s="1078"/>
      <c r="AO37" s="1078"/>
      <c r="AP37" s="1078"/>
      <c r="AQ37" s="1078"/>
      <c r="AR37" s="1078"/>
      <c r="AS37" s="1078"/>
      <c r="AT37" s="1078"/>
      <c r="AU37" s="1078"/>
      <c r="AV37" s="1078"/>
      <c r="AW37" s="1079"/>
      <c r="AX37" s="1088"/>
      <c r="AY37" s="1089"/>
      <c r="AZ37" s="294"/>
      <c r="BA37" s="294"/>
      <c r="BB37" s="294"/>
      <c r="BC37" s="294"/>
      <c r="BD37" s="294"/>
      <c r="BE37" s="294"/>
    </row>
    <row r="38" spans="2:57" ht="30" customHeight="1">
      <c r="B38" s="879" t="s">
        <v>198</v>
      </c>
      <c r="C38" s="1090">
        <v>30</v>
      </c>
      <c r="D38" s="1091"/>
      <c r="E38" s="1092">
        <v>2</v>
      </c>
      <c r="F38" s="1091"/>
      <c r="G38" s="1092">
        <v>6</v>
      </c>
      <c r="H38" s="1091"/>
      <c r="I38" s="1092">
        <v>2</v>
      </c>
      <c r="J38" s="1091"/>
      <c r="K38" s="1092"/>
      <c r="L38" s="1091"/>
      <c r="M38" s="1092"/>
      <c r="N38" s="1091"/>
      <c r="O38" s="1092">
        <v>12</v>
      </c>
      <c r="P38" s="1093"/>
      <c r="Q38" s="1101">
        <f>SUM(C38:P38)</f>
        <v>52</v>
      </c>
      <c r="R38" s="1102"/>
      <c r="S38" s="880"/>
      <c r="T38" s="878"/>
      <c r="U38" s="878"/>
      <c r="V38" s="878"/>
      <c r="W38" s="1063" t="s">
        <v>501</v>
      </c>
      <c r="X38" s="1064"/>
      <c r="Y38" s="1064"/>
      <c r="Z38" s="1064"/>
      <c r="AA38" s="1064"/>
      <c r="AB38" s="1064"/>
      <c r="AC38" s="1064"/>
      <c r="AD38" s="1064"/>
      <c r="AE38" s="1064"/>
      <c r="AF38" s="881">
        <v>2</v>
      </c>
      <c r="AG38" s="881">
        <v>2</v>
      </c>
      <c r="AH38" s="882">
        <v>3</v>
      </c>
      <c r="AI38" s="878"/>
      <c r="AJ38" s="878"/>
      <c r="AK38" s="878"/>
      <c r="AL38" s="1065" t="s">
        <v>502</v>
      </c>
      <c r="AM38" s="1066"/>
      <c r="AN38" s="1066"/>
      <c r="AO38" s="1066"/>
      <c r="AP38" s="1066"/>
      <c r="AQ38" s="1066"/>
      <c r="AR38" s="1066"/>
      <c r="AS38" s="1066"/>
      <c r="AT38" s="1066"/>
      <c r="AU38" s="1066"/>
      <c r="AV38" s="1066"/>
      <c r="AW38" s="1067"/>
      <c r="AX38" s="1074">
        <v>8</v>
      </c>
      <c r="AY38" s="1075"/>
      <c r="AZ38" s="294"/>
      <c r="BA38" s="294"/>
      <c r="BB38" s="294"/>
      <c r="BC38" s="294"/>
      <c r="BD38" s="294"/>
      <c r="BE38" s="294"/>
    </row>
    <row r="39" spans="2:57" ht="30" customHeight="1">
      <c r="B39" s="883" t="s">
        <v>200</v>
      </c>
      <c r="C39" s="1060">
        <v>30</v>
      </c>
      <c r="D39" s="1045"/>
      <c r="E39" s="1044">
        <v>2</v>
      </c>
      <c r="F39" s="1045"/>
      <c r="G39" s="1044">
        <v>6</v>
      </c>
      <c r="H39" s="1045"/>
      <c r="I39" s="1044">
        <v>2</v>
      </c>
      <c r="J39" s="1045"/>
      <c r="K39" s="1044"/>
      <c r="L39" s="1045"/>
      <c r="M39" s="1044"/>
      <c r="N39" s="1045"/>
      <c r="O39" s="1044">
        <v>12</v>
      </c>
      <c r="P39" s="1097"/>
      <c r="Q39" s="1052">
        <f>SUM(C39:P39)</f>
        <v>52</v>
      </c>
      <c r="R39" s="1053"/>
      <c r="S39" s="880"/>
      <c r="T39" s="878"/>
      <c r="U39" s="878"/>
      <c r="V39" s="878"/>
      <c r="W39" s="1054" t="s">
        <v>394</v>
      </c>
      <c r="X39" s="1055"/>
      <c r="Y39" s="1055"/>
      <c r="Z39" s="1055"/>
      <c r="AA39" s="1055"/>
      <c r="AB39" s="1055"/>
      <c r="AC39" s="1055"/>
      <c r="AD39" s="1055"/>
      <c r="AE39" s="1055"/>
      <c r="AF39" s="884">
        <v>4</v>
      </c>
      <c r="AG39" s="884">
        <v>2</v>
      </c>
      <c r="AH39" s="885">
        <v>3</v>
      </c>
      <c r="AI39" s="878"/>
      <c r="AJ39" s="878"/>
      <c r="AK39" s="878"/>
      <c r="AL39" s="1068"/>
      <c r="AM39" s="1069"/>
      <c r="AN39" s="1069"/>
      <c r="AO39" s="1069"/>
      <c r="AP39" s="1069"/>
      <c r="AQ39" s="1069"/>
      <c r="AR39" s="1069"/>
      <c r="AS39" s="1069"/>
      <c r="AT39" s="1069"/>
      <c r="AU39" s="1069"/>
      <c r="AV39" s="1069"/>
      <c r="AW39" s="1070"/>
      <c r="AX39" s="1076"/>
      <c r="AY39" s="1077"/>
      <c r="AZ39" s="294"/>
      <c r="BA39" s="294"/>
      <c r="BB39" s="294"/>
      <c r="BC39" s="294"/>
      <c r="BD39" s="294"/>
      <c r="BE39" s="294"/>
    </row>
    <row r="40" spans="2:57" ht="30" customHeight="1">
      <c r="B40" s="883" t="s">
        <v>201</v>
      </c>
      <c r="C40" s="1041">
        <v>30</v>
      </c>
      <c r="D40" s="1042"/>
      <c r="E40" s="1043">
        <v>2</v>
      </c>
      <c r="F40" s="1042"/>
      <c r="G40" s="1043">
        <v>6</v>
      </c>
      <c r="H40" s="1042"/>
      <c r="I40" s="1043">
        <v>2</v>
      </c>
      <c r="J40" s="1042"/>
      <c r="K40" s="1043"/>
      <c r="L40" s="1042"/>
      <c r="M40" s="1043"/>
      <c r="N40" s="1042"/>
      <c r="O40" s="1043">
        <v>12</v>
      </c>
      <c r="P40" s="1056"/>
      <c r="Q40" s="1061">
        <f>SUM(C40:P40)</f>
        <v>52</v>
      </c>
      <c r="R40" s="1062"/>
      <c r="S40" s="880"/>
      <c r="T40" s="878"/>
      <c r="U40" s="878"/>
      <c r="V40" s="878"/>
      <c r="W40" s="1057" t="s">
        <v>466</v>
      </c>
      <c r="X40" s="1058"/>
      <c r="Y40" s="1058"/>
      <c r="Z40" s="1058"/>
      <c r="AA40" s="1058"/>
      <c r="AB40" s="1058"/>
      <c r="AC40" s="1058"/>
      <c r="AD40" s="1058"/>
      <c r="AE40" s="1059"/>
      <c r="AF40" s="884">
        <v>6</v>
      </c>
      <c r="AG40" s="884">
        <v>2</v>
      </c>
      <c r="AH40" s="885">
        <v>3</v>
      </c>
      <c r="AI40" s="878"/>
      <c r="AJ40" s="878"/>
      <c r="AK40" s="878"/>
      <c r="AL40" s="1068"/>
      <c r="AM40" s="1069"/>
      <c r="AN40" s="1069"/>
      <c r="AO40" s="1069"/>
      <c r="AP40" s="1069"/>
      <c r="AQ40" s="1069"/>
      <c r="AR40" s="1069"/>
      <c r="AS40" s="1069"/>
      <c r="AT40" s="1069"/>
      <c r="AU40" s="1069"/>
      <c r="AV40" s="1069"/>
      <c r="AW40" s="1070"/>
      <c r="AX40" s="1076"/>
      <c r="AY40" s="1077"/>
      <c r="AZ40" s="294"/>
      <c r="BA40" s="294"/>
      <c r="BB40" s="294"/>
      <c r="BC40" s="294"/>
      <c r="BD40" s="294"/>
      <c r="BE40" s="294"/>
    </row>
    <row r="41" spans="2:57" ht="30" customHeight="1" thickBot="1">
      <c r="B41" s="883" t="s">
        <v>485</v>
      </c>
      <c r="C41" s="1040">
        <v>26</v>
      </c>
      <c r="D41" s="1036"/>
      <c r="E41" s="1036">
        <v>2</v>
      </c>
      <c r="F41" s="1036"/>
      <c r="G41" s="1036">
        <v>5</v>
      </c>
      <c r="H41" s="1036"/>
      <c r="I41" s="1036">
        <v>2</v>
      </c>
      <c r="J41" s="1036"/>
      <c r="K41" s="1036">
        <v>4</v>
      </c>
      <c r="L41" s="1036"/>
      <c r="M41" s="1036">
        <v>1</v>
      </c>
      <c r="N41" s="1036"/>
      <c r="O41" s="1036">
        <v>3</v>
      </c>
      <c r="P41" s="1037"/>
      <c r="Q41" s="1038">
        <f>SUM(C41:P41)</f>
        <v>43</v>
      </c>
      <c r="R41" s="1039"/>
      <c r="S41" s="880"/>
      <c r="T41" s="878"/>
      <c r="U41" s="878"/>
      <c r="V41" s="878"/>
      <c r="W41" s="1046" t="s">
        <v>303</v>
      </c>
      <c r="X41" s="1047"/>
      <c r="Y41" s="1047"/>
      <c r="Z41" s="1047"/>
      <c r="AA41" s="1047"/>
      <c r="AB41" s="1047"/>
      <c r="AC41" s="1047"/>
      <c r="AD41" s="1047"/>
      <c r="AE41" s="1048"/>
      <c r="AF41" s="1080">
        <v>8</v>
      </c>
      <c r="AG41" s="1080">
        <v>2</v>
      </c>
      <c r="AH41" s="1082">
        <v>3</v>
      </c>
      <c r="AI41" s="878"/>
      <c r="AJ41" s="878"/>
      <c r="AK41" s="878"/>
      <c r="AL41" s="1068"/>
      <c r="AM41" s="1069"/>
      <c r="AN41" s="1069"/>
      <c r="AO41" s="1069"/>
      <c r="AP41" s="1069"/>
      <c r="AQ41" s="1069"/>
      <c r="AR41" s="1069"/>
      <c r="AS41" s="1069"/>
      <c r="AT41" s="1069"/>
      <c r="AU41" s="1069"/>
      <c r="AV41" s="1069"/>
      <c r="AW41" s="1070"/>
      <c r="AX41" s="1076"/>
      <c r="AY41" s="1077"/>
      <c r="AZ41" s="294"/>
      <c r="BA41" s="294"/>
      <c r="BB41" s="294"/>
      <c r="BC41" s="294"/>
      <c r="BD41" s="294"/>
      <c r="BE41" s="294"/>
    </row>
    <row r="42" spans="2:57" ht="30" customHeight="1" thickBot="1">
      <c r="B42" s="886" t="s">
        <v>266</v>
      </c>
      <c r="C42" s="1034">
        <f>SUM(C38:D41)</f>
        <v>116</v>
      </c>
      <c r="D42" s="1035"/>
      <c r="E42" s="1034">
        <f>SUM(E38:F41)</f>
        <v>8</v>
      </c>
      <c r="F42" s="1035"/>
      <c r="G42" s="1034">
        <f>SUM(G38:H41)</f>
        <v>23</v>
      </c>
      <c r="H42" s="1035"/>
      <c r="I42" s="1034">
        <f>SUM(I38:J41)</f>
        <v>8</v>
      </c>
      <c r="J42" s="1035"/>
      <c r="K42" s="1034">
        <f>SUM(K38:L41)</f>
        <v>4</v>
      </c>
      <c r="L42" s="1035"/>
      <c r="M42" s="1034">
        <f>SUM(M38:N41)</f>
        <v>1</v>
      </c>
      <c r="N42" s="1035"/>
      <c r="O42" s="1034">
        <f>SUM(O38:P41)</f>
        <v>39</v>
      </c>
      <c r="P42" s="1035"/>
      <c r="Q42" s="1034">
        <f>SUM(Q38:R41)</f>
        <v>199</v>
      </c>
      <c r="R42" s="1035"/>
      <c r="S42" s="880"/>
      <c r="T42" s="878"/>
      <c r="U42" s="878"/>
      <c r="V42" s="878"/>
      <c r="W42" s="1049"/>
      <c r="X42" s="1050"/>
      <c r="Y42" s="1050"/>
      <c r="Z42" s="1050"/>
      <c r="AA42" s="1050"/>
      <c r="AB42" s="1050"/>
      <c r="AC42" s="1050"/>
      <c r="AD42" s="1050"/>
      <c r="AE42" s="1051"/>
      <c r="AF42" s="1081"/>
      <c r="AG42" s="1081"/>
      <c r="AH42" s="1083"/>
      <c r="AI42" s="878"/>
      <c r="AJ42" s="878"/>
      <c r="AK42" s="878"/>
      <c r="AL42" s="1071"/>
      <c r="AM42" s="1072"/>
      <c r="AN42" s="1072"/>
      <c r="AO42" s="1072"/>
      <c r="AP42" s="1072"/>
      <c r="AQ42" s="1072"/>
      <c r="AR42" s="1072"/>
      <c r="AS42" s="1072"/>
      <c r="AT42" s="1072"/>
      <c r="AU42" s="1072"/>
      <c r="AV42" s="1072"/>
      <c r="AW42" s="1073"/>
      <c r="AX42" s="1078"/>
      <c r="AY42" s="1079"/>
      <c r="AZ42" s="294"/>
      <c r="BA42" s="294"/>
      <c r="BB42" s="294"/>
      <c r="BC42" s="294"/>
      <c r="BD42" s="294"/>
      <c r="BE42" s="294"/>
    </row>
    <row r="43" spans="1:23" ht="24.75" customHeight="1">
      <c r="A43" s="1353"/>
      <c r="B43" s="1353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</row>
    <row r="44" ht="42.75" customHeight="1"/>
    <row r="45" spans="1:64" s="497" customFormat="1" ht="87" customHeight="1" thickBot="1">
      <c r="A45" s="1352" t="s">
        <v>270</v>
      </c>
      <c r="B45" s="1352"/>
      <c r="C45" s="1352"/>
      <c r="D45" s="1352"/>
      <c r="E45" s="1352"/>
      <c r="F45" s="1352"/>
      <c r="G45" s="1352"/>
      <c r="H45" s="1352"/>
      <c r="I45" s="1352"/>
      <c r="J45" s="1352"/>
      <c r="K45" s="1352"/>
      <c r="L45" s="1352"/>
      <c r="M45" s="1352"/>
      <c r="N45" s="1352"/>
      <c r="O45" s="1352"/>
      <c r="P45" s="1352"/>
      <c r="Q45" s="1352"/>
      <c r="R45" s="1352"/>
      <c r="S45" s="1352"/>
      <c r="T45" s="1352"/>
      <c r="U45" s="1352"/>
      <c r="V45" s="1352"/>
      <c r="W45" s="1352"/>
      <c r="X45" s="1352"/>
      <c r="Y45" s="1352"/>
      <c r="Z45" s="1352"/>
      <c r="AA45" s="1352"/>
      <c r="AB45" s="1352"/>
      <c r="AC45" s="1352"/>
      <c r="AD45" s="1352"/>
      <c r="AE45" s="1352"/>
      <c r="AF45" s="1352"/>
      <c r="AG45" s="1352"/>
      <c r="AH45" s="1352"/>
      <c r="AI45" s="1352"/>
      <c r="AJ45" s="1352"/>
      <c r="AK45" s="1352"/>
      <c r="AL45" s="1352"/>
      <c r="AM45" s="1352"/>
      <c r="AN45" s="1352"/>
      <c r="AO45" s="1352"/>
      <c r="AP45" s="1352"/>
      <c r="AQ45" s="1352"/>
      <c r="AR45" s="1352"/>
      <c r="AS45" s="1352"/>
      <c r="AT45" s="1352"/>
      <c r="AU45" s="1352"/>
      <c r="AV45" s="1352"/>
      <c r="AW45" s="1352"/>
      <c r="AX45" s="1352"/>
      <c r="AY45" s="1352"/>
      <c r="AZ45" s="1352"/>
      <c r="BA45" s="1352"/>
      <c r="BB45" s="1352"/>
      <c r="BC45" s="1352"/>
      <c r="BD45" s="1352"/>
      <c r="BE45" s="506"/>
      <c r="BF45" s="517"/>
      <c r="BG45" s="517"/>
      <c r="BH45" s="517"/>
      <c r="BI45" s="517"/>
      <c r="BJ45" s="517"/>
      <c r="BK45" s="517"/>
      <c r="BL45" s="517"/>
    </row>
    <row r="46" spans="1:57" s="321" customFormat="1" ht="24.75" customHeight="1" thickTop="1">
      <c r="A46" s="1265" t="s">
        <v>323</v>
      </c>
      <c r="B46" s="1294" t="s">
        <v>324</v>
      </c>
      <c r="C46" s="1234" t="s">
        <v>261</v>
      </c>
      <c r="D46" s="1235"/>
      <c r="E46" s="1235"/>
      <c r="F46" s="1235"/>
      <c r="G46" s="1235"/>
      <c r="H46" s="1235"/>
      <c r="I46" s="1236"/>
      <c r="J46" s="1343" t="s">
        <v>280</v>
      </c>
      <c r="K46" s="1275" t="s">
        <v>271</v>
      </c>
      <c r="L46" s="1276"/>
      <c r="M46" s="1276"/>
      <c r="N46" s="1276"/>
      <c r="O46" s="1276"/>
      <c r="P46" s="1277"/>
      <c r="Q46" s="1273" t="s">
        <v>353</v>
      </c>
      <c r="R46" s="1273"/>
      <c r="S46" s="1273"/>
      <c r="T46" s="1273"/>
      <c r="U46" s="1273"/>
      <c r="V46" s="1273"/>
      <c r="W46" s="1273"/>
      <c r="X46" s="1273"/>
      <c r="Y46" s="1273"/>
      <c r="Z46" s="1273"/>
      <c r="AA46" s="1273"/>
      <c r="AB46" s="1273"/>
      <c r="AC46" s="1273"/>
      <c r="AD46" s="1273"/>
      <c r="AE46" s="1273"/>
      <c r="AF46" s="1273"/>
      <c r="AG46" s="1273"/>
      <c r="AH46" s="1273"/>
      <c r="AI46" s="1273"/>
      <c r="AJ46" s="1273"/>
      <c r="AK46" s="1273"/>
      <c r="AL46" s="1273"/>
      <c r="AM46" s="1273"/>
      <c r="AN46" s="1273"/>
      <c r="AO46" s="1273"/>
      <c r="AP46" s="1273"/>
      <c r="AQ46" s="1273"/>
      <c r="AR46" s="1273"/>
      <c r="AS46" s="1273"/>
      <c r="AT46" s="1273"/>
      <c r="AU46" s="1273"/>
      <c r="AV46" s="1273"/>
      <c r="AW46" s="1273"/>
      <c r="AX46" s="1273"/>
      <c r="AY46" s="1273"/>
      <c r="AZ46" s="1273"/>
      <c r="BA46" s="1273"/>
      <c r="BB46" s="1273"/>
      <c r="BC46" s="1273"/>
      <c r="BD46" s="1274"/>
      <c r="BE46" s="518"/>
    </row>
    <row r="47" spans="1:56" s="321" customFormat="1" ht="24.75" customHeight="1">
      <c r="A47" s="1266"/>
      <c r="B47" s="1295"/>
      <c r="C47" s="1241" t="s">
        <v>285</v>
      </c>
      <c r="D47" s="1241" t="s">
        <v>287</v>
      </c>
      <c r="E47" s="1345" t="s">
        <v>286</v>
      </c>
      <c r="F47" s="1346"/>
      <c r="G47" s="1268" t="s">
        <v>424</v>
      </c>
      <c r="H47" s="1268" t="s">
        <v>526</v>
      </c>
      <c r="I47" s="1268" t="s">
        <v>347</v>
      </c>
      <c r="J47" s="1269"/>
      <c r="K47" s="1268" t="s">
        <v>288</v>
      </c>
      <c r="L47" s="1345" t="s">
        <v>290</v>
      </c>
      <c r="M47" s="1347"/>
      <c r="N47" s="1347"/>
      <c r="O47" s="1346"/>
      <c r="P47" s="1268" t="s">
        <v>291</v>
      </c>
      <c r="Q47" s="1238" t="s">
        <v>277</v>
      </c>
      <c r="R47" s="1238"/>
      <c r="S47" s="1238"/>
      <c r="T47" s="1238"/>
      <c r="U47" s="1238"/>
      <c r="V47" s="1238"/>
      <c r="W47" s="1238"/>
      <c r="X47" s="1238"/>
      <c r="Y47" s="1238"/>
      <c r="Z47" s="1238"/>
      <c r="AA47" s="1238" t="s">
        <v>278</v>
      </c>
      <c r="AB47" s="1238"/>
      <c r="AC47" s="1238"/>
      <c r="AD47" s="1238"/>
      <c r="AE47" s="1238"/>
      <c r="AF47" s="1238"/>
      <c r="AG47" s="1238"/>
      <c r="AH47" s="1238"/>
      <c r="AI47" s="1238"/>
      <c r="AJ47" s="1238"/>
      <c r="AK47" s="1238" t="s">
        <v>332</v>
      </c>
      <c r="AL47" s="1238"/>
      <c r="AM47" s="1238"/>
      <c r="AN47" s="1238"/>
      <c r="AO47" s="1238"/>
      <c r="AP47" s="1238"/>
      <c r="AQ47" s="1238"/>
      <c r="AR47" s="1238"/>
      <c r="AS47" s="1238"/>
      <c r="AT47" s="1238"/>
      <c r="AU47" s="1238" t="s">
        <v>333</v>
      </c>
      <c r="AV47" s="1238"/>
      <c r="AW47" s="1238"/>
      <c r="AX47" s="1238"/>
      <c r="AY47" s="1238"/>
      <c r="AZ47" s="1238"/>
      <c r="BA47" s="1238"/>
      <c r="BB47" s="1238"/>
      <c r="BC47" s="1238"/>
      <c r="BD47" s="1239"/>
    </row>
    <row r="48" spans="1:57" s="321" customFormat="1" ht="24.75" customHeight="1">
      <c r="A48" s="1266"/>
      <c r="B48" s="1295"/>
      <c r="C48" s="1271"/>
      <c r="D48" s="1271"/>
      <c r="E48" s="1241" t="s">
        <v>272</v>
      </c>
      <c r="F48" s="1241" t="s">
        <v>273</v>
      </c>
      <c r="G48" s="1269"/>
      <c r="H48" s="1269"/>
      <c r="I48" s="1269"/>
      <c r="J48" s="1269"/>
      <c r="K48" s="1269"/>
      <c r="L48" s="1268" t="s">
        <v>289</v>
      </c>
      <c r="M48" s="1345" t="s">
        <v>274</v>
      </c>
      <c r="N48" s="1347"/>
      <c r="O48" s="1346"/>
      <c r="P48" s="1269"/>
      <c r="Q48" s="1238" t="s">
        <v>292</v>
      </c>
      <c r="R48" s="1238"/>
      <c r="S48" s="1238"/>
      <c r="T48" s="1238"/>
      <c r="U48" s="1238"/>
      <c r="V48" s="1238"/>
      <c r="W48" s="1238"/>
      <c r="X48" s="1238"/>
      <c r="Y48" s="1238"/>
      <c r="Z48" s="1238"/>
      <c r="AA48" s="1238"/>
      <c r="AB48" s="1238"/>
      <c r="AC48" s="1238"/>
      <c r="AD48" s="1238"/>
      <c r="AE48" s="1238"/>
      <c r="AF48" s="1238"/>
      <c r="AG48" s="1238"/>
      <c r="AH48" s="1238"/>
      <c r="AI48" s="1238"/>
      <c r="AJ48" s="1238"/>
      <c r="AK48" s="1238"/>
      <c r="AL48" s="1238"/>
      <c r="AM48" s="1238"/>
      <c r="AN48" s="1238"/>
      <c r="AO48" s="1238"/>
      <c r="AP48" s="1238"/>
      <c r="AQ48" s="1238"/>
      <c r="AR48" s="1238"/>
      <c r="AS48" s="1238"/>
      <c r="AT48" s="1238"/>
      <c r="AU48" s="1238"/>
      <c r="AV48" s="1238"/>
      <c r="AW48" s="1238"/>
      <c r="AX48" s="1238"/>
      <c r="AY48" s="1238"/>
      <c r="AZ48" s="1238"/>
      <c r="BA48" s="1238"/>
      <c r="BB48" s="1238"/>
      <c r="BC48" s="1238"/>
      <c r="BD48" s="1239"/>
      <c r="BE48" s="329"/>
    </row>
    <row r="49" spans="1:56" s="321" customFormat="1" ht="24.75" customHeight="1">
      <c r="A49" s="1266"/>
      <c r="B49" s="1295"/>
      <c r="C49" s="1271"/>
      <c r="D49" s="1271"/>
      <c r="E49" s="1271"/>
      <c r="F49" s="1271"/>
      <c r="G49" s="1269"/>
      <c r="H49" s="1269"/>
      <c r="I49" s="1269"/>
      <c r="J49" s="1269"/>
      <c r="K49" s="1269"/>
      <c r="L49" s="1269"/>
      <c r="M49" s="1268" t="s">
        <v>275</v>
      </c>
      <c r="N49" s="1268" t="s">
        <v>325</v>
      </c>
      <c r="O49" s="1268" t="s">
        <v>276</v>
      </c>
      <c r="P49" s="1269"/>
      <c r="Q49" s="1238">
        <v>1</v>
      </c>
      <c r="R49" s="1238"/>
      <c r="S49" s="1238"/>
      <c r="T49" s="1238"/>
      <c r="U49" s="1238"/>
      <c r="V49" s="1238">
        <f>Q49+1</f>
        <v>2</v>
      </c>
      <c r="W49" s="1238"/>
      <c r="X49" s="1238"/>
      <c r="Y49" s="1238"/>
      <c r="Z49" s="1238"/>
      <c r="AA49" s="1238">
        <f>V49+1</f>
        <v>3</v>
      </c>
      <c r="AB49" s="1238"/>
      <c r="AC49" s="1238"/>
      <c r="AD49" s="1238"/>
      <c r="AE49" s="1238"/>
      <c r="AF49" s="1238">
        <f>AA49+1</f>
        <v>4</v>
      </c>
      <c r="AG49" s="1238"/>
      <c r="AH49" s="1238"/>
      <c r="AI49" s="1238"/>
      <c r="AJ49" s="1238"/>
      <c r="AK49" s="1238">
        <f>AF49+1</f>
        <v>5</v>
      </c>
      <c r="AL49" s="1238"/>
      <c r="AM49" s="1238"/>
      <c r="AN49" s="1238"/>
      <c r="AO49" s="1238"/>
      <c r="AP49" s="1238">
        <f>AK49+1</f>
        <v>6</v>
      </c>
      <c r="AQ49" s="1238"/>
      <c r="AR49" s="1238"/>
      <c r="AS49" s="1238"/>
      <c r="AT49" s="1238"/>
      <c r="AU49" s="1238">
        <f>AP49+1</f>
        <v>7</v>
      </c>
      <c r="AV49" s="1238"/>
      <c r="AW49" s="1238"/>
      <c r="AX49" s="1238"/>
      <c r="AY49" s="1238"/>
      <c r="AZ49" s="1238">
        <f>AU49+1</f>
        <v>8</v>
      </c>
      <c r="BA49" s="1238"/>
      <c r="BB49" s="1238"/>
      <c r="BC49" s="1238"/>
      <c r="BD49" s="1239"/>
    </row>
    <row r="50" spans="1:57" s="321" customFormat="1" ht="24.75" customHeight="1">
      <c r="A50" s="1266"/>
      <c r="B50" s="1295"/>
      <c r="C50" s="1271"/>
      <c r="D50" s="1271"/>
      <c r="E50" s="1271"/>
      <c r="F50" s="1271"/>
      <c r="G50" s="1269"/>
      <c r="H50" s="1269"/>
      <c r="I50" s="1269"/>
      <c r="J50" s="1269"/>
      <c r="K50" s="1269"/>
      <c r="L50" s="1269"/>
      <c r="M50" s="1269"/>
      <c r="N50" s="1269"/>
      <c r="O50" s="1269"/>
      <c r="P50" s="1269"/>
      <c r="Q50" s="1238" t="s">
        <v>326</v>
      </c>
      <c r="R50" s="1238"/>
      <c r="S50" s="1238"/>
      <c r="T50" s="1238"/>
      <c r="U50" s="1238"/>
      <c r="V50" s="1238"/>
      <c r="W50" s="1238"/>
      <c r="X50" s="1238"/>
      <c r="Y50" s="1238"/>
      <c r="Z50" s="1238"/>
      <c r="AA50" s="1238"/>
      <c r="AB50" s="1238"/>
      <c r="AC50" s="1238"/>
      <c r="AD50" s="1238"/>
      <c r="AE50" s="1238"/>
      <c r="AF50" s="1238"/>
      <c r="AG50" s="1238"/>
      <c r="AH50" s="1238"/>
      <c r="AI50" s="1238"/>
      <c r="AJ50" s="1238"/>
      <c r="AK50" s="1238"/>
      <c r="AL50" s="1238"/>
      <c r="AM50" s="1238"/>
      <c r="AN50" s="1238"/>
      <c r="AO50" s="1238"/>
      <c r="AP50" s="1238"/>
      <c r="AQ50" s="1238"/>
      <c r="AR50" s="1238"/>
      <c r="AS50" s="1238"/>
      <c r="AT50" s="1238"/>
      <c r="AU50" s="1238"/>
      <c r="AV50" s="1238"/>
      <c r="AW50" s="1238"/>
      <c r="AX50" s="1238"/>
      <c r="AY50" s="1238"/>
      <c r="AZ50" s="1238"/>
      <c r="BA50" s="1238"/>
      <c r="BB50" s="1238"/>
      <c r="BC50" s="1238"/>
      <c r="BD50" s="1239"/>
      <c r="BE50" s="329"/>
    </row>
    <row r="51" spans="1:57" s="321" customFormat="1" ht="24.75" customHeight="1">
      <c r="A51" s="1266"/>
      <c r="B51" s="1295"/>
      <c r="C51" s="1271"/>
      <c r="D51" s="1271"/>
      <c r="E51" s="1271"/>
      <c r="F51" s="1271"/>
      <c r="G51" s="1269"/>
      <c r="H51" s="1269"/>
      <c r="I51" s="1269"/>
      <c r="J51" s="1269"/>
      <c r="K51" s="1269"/>
      <c r="L51" s="1269"/>
      <c r="M51" s="1269"/>
      <c r="N51" s="1269"/>
      <c r="O51" s="1269"/>
      <c r="P51" s="1269"/>
      <c r="Q51" s="1238">
        <v>16</v>
      </c>
      <c r="R51" s="1238"/>
      <c r="S51" s="1238"/>
      <c r="T51" s="1238"/>
      <c r="U51" s="1238"/>
      <c r="V51" s="1238">
        <v>14</v>
      </c>
      <c r="W51" s="1238"/>
      <c r="X51" s="1238"/>
      <c r="Y51" s="1238"/>
      <c r="Z51" s="1238"/>
      <c r="AA51" s="1238">
        <v>16</v>
      </c>
      <c r="AB51" s="1238"/>
      <c r="AC51" s="1238"/>
      <c r="AD51" s="1238"/>
      <c r="AE51" s="1238"/>
      <c r="AF51" s="1238">
        <v>14</v>
      </c>
      <c r="AG51" s="1238"/>
      <c r="AH51" s="1238"/>
      <c r="AI51" s="1238"/>
      <c r="AJ51" s="1238"/>
      <c r="AK51" s="1238">
        <v>16</v>
      </c>
      <c r="AL51" s="1238"/>
      <c r="AM51" s="1238"/>
      <c r="AN51" s="1238"/>
      <c r="AO51" s="1238"/>
      <c r="AP51" s="1238">
        <v>14</v>
      </c>
      <c r="AQ51" s="1238"/>
      <c r="AR51" s="1238"/>
      <c r="AS51" s="1238"/>
      <c r="AT51" s="1238"/>
      <c r="AU51" s="1238">
        <v>16</v>
      </c>
      <c r="AV51" s="1238"/>
      <c r="AW51" s="1238"/>
      <c r="AX51" s="1238"/>
      <c r="AY51" s="1238"/>
      <c r="AZ51" s="1238">
        <v>10</v>
      </c>
      <c r="BA51" s="1238"/>
      <c r="BB51" s="1238"/>
      <c r="BC51" s="1238"/>
      <c r="BD51" s="1239"/>
      <c r="BE51" s="329"/>
    </row>
    <row r="52" spans="1:57" s="321" customFormat="1" ht="24.75" customHeight="1">
      <c r="A52" s="1266"/>
      <c r="B52" s="1295"/>
      <c r="C52" s="1271"/>
      <c r="D52" s="1271"/>
      <c r="E52" s="1271"/>
      <c r="F52" s="1271"/>
      <c r="G52" s="1269"/>
      <c r="H52" s="1269"/>
      <c r="I52" s="1269"/>
      <c r="J52" s="1269"/>
      <c r="K52" s="1269"/>
      <c r="L52" s="1269"/>
      <c r="M52" s="1269"/>
      <c r="N52" s="1269"/>
      <c r="O52" s="1269"/>
      <c r="P52" s="1269"/>
      <c r="Q52" s="1238" t="s">
        <v>327</v>
      </c>
      <c r="R52" s="1238"/>
      <c r="S52" s="1238"/>
      <c r="T52" s="1238"/>
      <c r="U52" s="1240" t="s">
        <v>328</v>
      </c>
      <c r="V52" s="1238" t="s">
        <v>327</v>
      </c>
      <c r="W52" s="1238"/>
      <c r="X52" s="1238"/>
      <c r="Y52" s="1238"/>
      <c r="Z52" s="1240" t="s">
        <v>328</v>
      </c>
      <c r="AA52" s="1238" t="s">
        <v>327</v>
      </c>
      <c r="AB52" s="1238"/>
      <c r="AC52" s="1238"/>
      <c r="AD52" s="1238"/>
      <c r="AE52" s="1240" t="s">
        <v>328</v>
      </c>
      <c r="AF52" s="1238" t="s">
        <v>327</v>
      </c>
      <c r="AG52" s="1238"/>
      <c r="AH52" s="1238"/>
      <c r="AI52" s="1238"/>
      <c r="AJ52" s="1240" t="s">
        <v>328</v>
      </c>
      <c r="AK52" s="1238" t="s">
        <v>327</v>
      </c>
      <c r="AL52" s="1238"/>
      <c r="AM52" s="1238"/>
      <c r="AN52" s="1238"/>
      <c r="AO52" s="1240" t="s">
        <v>328</v>
      </c>
      <c r="AP52" s="1238" t="s">
        <v>327</v>
      </c>
      <c r="AQ52" s="1238"/>
      <c r="AR52" s="1238"/>
      <c r="AS52" s="1238"/>
      <c r="AT52" s="1240" t="s">
        <v>328</v>
      </c>
      <c r="AU52" s="1238" t="s">
        <v>327</v>
      </c>
      <c r="AV52" s="1238"/>
      <c r="AW52" s="1238"/>
      <c r="AX52" s="1238"/>
      <c r="AY52" s="1240" t="s">
        <v>328</v>
      </c>
      <c r="AZ52" s="1238" t="s">
        <v>327</v>
      </c>
      <c r="BA52" s="1238"/>
      <c r="BB52" s="1238"/>
      <c r="BC52" s="1238"/>
      <c r="BD52" s="1278" t="s">
        <v>328</v>
      </c>
      <c r="BE52" s="329"/>
    </row>
    <row r="53" spans="1:56" s="321" customFormat="1" ht="165.75" customHeight="1" thickBot="1">
      <c r="A53" s="1267"/>
      <c r="B53" s="1296"/>
      <c r="C53" s="1272"/>
      <c r="D53" s="1272"/>
      <c r="E53" s="1344"/>
      <c r="F53" s="1344"/>
      <c r="G53" s="1270"/>
      <c r="H53" s="1270"/>
      <c r="I53" s="1270"/>
      <c r="J53" s="1270"/>
      <c r="K53" s="1270"/>
      <c r="L53" s="1270"/>
      <c r="M53" s="1270"/>
      <c r="N53" s="1270"/>
      <c r="O53" s="1270"/>
      <c r="P53" s="1270"/>
      <c r="Q53" s="869" t="s">
        <v>275</v>
      </c>
      <c r="R53" s="870" t="s">
        <v>329</v>
      </c>
      <c r="S53" s="869" t="s">
        <v>276</v>
      </c>
      <c r="T53" s="871" t="s">
        <v>345</v>
      </c>
      <c r="U53" s="1241"/>
      <c r="V53" s="869" t="s">
        <v>275</v>
      </c>
      <c r="W53" s="871" t="s">
        <v>329</v>
      </c>
      <c r="X53" s="869" t="s">
        <v>276</v>
      </c>
      <c r="Y53" s="871" t="s">
        <v>345</v>
      </c>
      <c r="Z53" s="1241"/>
      <c r="AA53" s="869" t="s">
        <v>275</v>
      </c>
      <c r="AB53" s="871" t="s">
        <v>329</v>
      </c>
      <c r="AC53" s="869" t="s">
        <v>276</v>
      </c>
      <c r="AD53" s="871" t="s">
        <v>345</v>
      </c>
      <c r="AE53" s="1241"/>
      <c r="AF53" s="869" t="s">
        <v>275</v>
      </c>
      <c r="AG53" s="871" t="s">
        <v>329</v>
      </c>
      <c r="AH53" s="869" t="s">
        <v>276</v>
      </c>
      <c r="AI53" s="871" t="s">
        <v>345</v>
      </c>
      <c r="AJ53" s="1241"/>
      <c r="AK53" s="869" t="s">
        <v>275</v>
      </c>
      <c r="AL53" s="871" t="s">
        <v>329</v>
      </c>
      <c r="AM53" s="869" t="s">
        <v>276</v>
      </c>
      <c r="AN53" s="871" t="s">
        <v>345</v>
      </c>
      <c r="AO53" s="1241"/>
      <c r="AP53" s="869" t="s">
        <v>275</v>
      </c>
      <c r="AQ53" s="871" t="s">
        <v>329</v>
      </c>
      <c r="AR53" s="869" t="s">
        <v>276</v>
      </c>
      <c r="AS53" s="871" t="s">
        <v>345</v>
      </c>
      <c r="AT53" s="1241"/>
      <c r="AU53" s="869" t="s">
        <v>275</v>
      </c>
      <c r="AV53" s="871" t="s">
        <v>329</v>
      </c>
      <c r="AW53" s="869" t="s">
        <v>276</v>
      </c>
      <c r="AX53" s="871" t="s">
        <v>345</v>
      </c>
      <c r="AY53" s="1241"/>
      <c r="AZ53" s="869" t="s">
        <v>275</v>
      </c>
      <c r="BA53" s="871" t="s">
        <v>329</v>
      </c>
      <c r="BB53" s="869" t="s">
        <v>276</v>
      </c>
      <c r="BC53" s="871" t="s">
        <v>345</v>
      </c>
      <c r="BD53" s="1279"/>
    </row>
    <row r="54" spans="1:57" s="321" customFormat="1" ht="21" customHeight="1" thickBot="1" thickTop="1">
      <c r="A54" s="873">
        <v>1</v>
      </c>
      <c r="B54" s="295">
        <f aca="true" t="shared" si="1" ref="B54:AH54">A54+1</f>
        <v>2</v>
      </c>
      <c r="C54" s="527">
        <f t="shared" si="1"/>
        <v>3</v>
      </c>
      <c r="D54" s="527">
        <f t="shared" si="1"/>
        <v>4</v>
      </c>
      <c r="E54" s="295">
        <f t="shared" si="1"/>
        <v>5</v>
      </c>
      <c r="F54" s="295">
        <f t="shared" si="1"/>
        <v>6</v>
      </c>
      <c r="G54" s="295"/>
      <c r="H54" s="295">
        <f>F54+1</f>
        <v>7</v>
      </c>
      <c r="I54" s="295">
        <f t="shared" si="1"/>
        <v>8</v>
      </c>
      <c r="J54" s="295">
        <f t="shared" si="1"/>
        <v>9</v>
      </c>
      <c r="K54" s="295">
        <f t="shared" si="1"/>
        <v>10</v>
      </c>
      <c r="L54" s="295">
        <f t="shared" si="1"/>
        <v>11</v>
      </c>
      <c r="M54" s="295">
        <f t="shared" si="1"/>
        <v>12</v>
      </c>
      <c r="N54" s="295">
        <f t="shared" si="1"/>
        <v>13</v>
      </c>
      <c r="O54" s="295">
        <f t="shared" si="1"/>
        <v>14</v>
      </c>
      <c r="P54" s="295">
        <f t="shared" si="1"/>
        <v>15</v>
      </c>
      <c r="Q54" s="295">
        <f t="shared" si="1"/>
        <v>16</v>
      </c>
      <c r="R54" s="295">
        <f t="shared" si="1"/>
        <v>17</v>
      </c>
      <c r="S54" s="295">
        <f t="shared" si="1"/>
        <v>18</v>
      </c>
      <c r="T54" s="295">
        <f t="shared" si="1"/>
        <v>19</v>
      </c>
      <c r="U54" s="295">
        <f t="shared" si="1"/>
        <v>20</v>
      </c>
      <c r="V54" s="295">
        <f t="shared" si="1"/>
        <v>21</v>
      </c>
      <c r="W54" s="295">
        <f t="shared" si="1"/>
        <v>22</v>
      </c>
      <c r="X54" s="295">
        <f t="shared" si="1"/>
        <v>23</v>
      </c>
      <c r="Y54" s="295">
        <f t="shared" si="1"/>
        <v>24</v>
      </c>
      <c r="Z54" s="295">
        <f t="shared" si="1"/>
        <v>25</v>
      </c>
      <c r="AA54" s="295">
        <f t="shared" si="1"/>
        <v>26</v>
      </c>
      <c r="AB54" s="295">
        <f t="shared" si="1"/>
        <v>27</v>
      </c>
      <c r="AC54" s="295">
        <f t="shared" si="1"/>
        <v>28</v>
      </c>
      <c r="AD54" s="295">
        <f t="shared" si="1"/>
        <v>29</v>
      </c>
      <c r="AE54" s="295">
        <f t="shared" si="1"/>
        <v>30</v>
      </c>
      <c r="AF54" s="295">
        <f t="shared" si="1"/>
        <v>31</v>
      </c>
      <c r="AG54" s="295">
        <f t="shared" si="1"/>
        <v>32</v>
      </c>
      <c r="AH54" s="295">
        <f t="shared" si="1"/>
        <v>33</v>
      </c>
      <c r="AI54" s="295">
        <f aca="true" t="shared" si="2" ref="AI54:BD54">AH54+1</f>
        <v>34</v>
      </c>
      <c r="AJ54" s="295">
        <f t="shared" si="2"/>
        <v>35</v>
      </c>
      <c r="AK54" s="295">
        <f t="shared" si="2"/>
        <v>36</v>
      </c>
      <c r="AL54" s="295">
        <f t="shared" si="2"/>
        <v>37</v>
      </c>
      <c r="AM54" s="295">
        <f t="shared" si="2"/>
        <v>38</v>
      </c>
      <c r="AN54" s="295">
        <f t="shared" si="2"/>
        <v>39</v>
      </c>
      <c r="AO54" s="295">
        <f t="shared" si="2"/>
        <v>40</v>
      </c>
      <c r="AP54" s="295">
        <f t="shared" si="2"/>
        <v>41</v>
      </c>
      <c r="AQ54" s="295">
        <f t="shared" si="2"/>
        <v>42</v>
      </c>
      <c r="AR54" s="295">
        <f t="shared" si="2"/>
        <v>43</v>
      </c>
      <c r="AS54" s="295">
        <f t="shared" si="2"/>
        <v>44</v>
      </c>
      <c r="AT54" s="295">
        <f t="shared" si="2"/>
        <v>45</v>
      </c>
      <c r="AU54" s="295">
        <f t="shared" si="2"/>
        <v>46</v>
      </c>
      <c r="AV54" s="295">
        <f t="shared" si="2"/>
        <v>47</v>
      </c>
      <c r="AW54" s="295">
        <f t="shared" si="2"/>
        <v>48</v>
      </c>
      <c r="AX54" s="295">
        <f t="shared" si="2"/>
        <v>49</v>
      </c>
      <c r="AY54" s="295">
        <f t="shared" si="2"/>
        <v>50</v>
      </c>
      <c r="AZ54" s="295">
        <f t="shared" si="2"/>
        <v>51</v>
      </c>
      <c r="BA54" s="295">
        <f t="shared" si="2"/>
        <v>52</v>
      </c>
      <c r="BB54" s="295">
        <f t="shared" si="2"/>
        <v>53</v>
      </c>
      <c r="BC54" s="295">
        <f t="shared" si="2"/>
        <v>54</v>
      </c>
      <c r="BD54" s="872">
        <f t="shared" si="2"/>
        <v>55</v>
      </c>
      <c r="BE54" s="320"/>
    </row>
    <row r="55" spans="1:57" s="321" customFormat="1" ht="34.5" customHeight="1" thickBot="1" thickTop="1">
      <c r="A55" s="1247" t="s">
        <v>517</v>
      </c>
      <c r="B55" s="1248"/>
      <c r="C55" s="1248"/>
      <c r="D55" s="1248"/>
      <c r="E55" s="1248"/>
      <c r="F55" s="1248"/>
      <c r="G55" s="1248"/>
      <c r="H55" s="1248"/>
      <c r="I55" s="1248"/>
      <c r="J55" s="1248"/>
      <c r="K55" s="1248"/>
      <c r="L55" s="1248"/>
      <c r="M55" s="1248"/>
      <c r="N55" s="1248"/>
      <c r="O55" s="1248"/>
      <c r="P55" s="1248"/>
      <c r="Q55" s="1248"/>
      <c r="R55" s="1248"/>
      <c r="S55" s="1248"/>
      <c r="T55" s="1248"/>
      <c r="U55" s="1248"/>
      <c r="V55" s="1248"/>
      <c r="W55" s="1249"/>
      <c r="X55" s="1249"/>
      <c r="Y55" s="1249"/>
      <c r="Z55" s="1249"/>
      <c r="AA55" s="1249"/>
      <c r="AB55" s="1249"/>
      <c r="AC55" s="1249"/>
      <c r="AD55" s="1249"/>
      <c r="AE55" s="1249"/>
      <c r="AF55" s="1249"/>
      <c r="AG55" s="1249"/>
      <c r="AH55" s="1249"/>
      <c r="AI55" s="1249"/>
      <c r="AJ55" s="1249"/>
      <c r="AK55" s="1249"/>
      <c r="AL55" s="1249"/>
      <c r="AM55" s="1248"/>
      <c r="AN55" s="1248"/>
      <c r="AO55" s="1248"/>
      <c r="AP55" s="1248"/>
      <c r="AQ55" s="1248"/>
      <c r="AR55" s="1248"/>
      <c r="AS55" s="1248"/>
      <c r="AT55" s="1248"/>
      <c r="AU55" s="1248"/>
      <c r="AV55" s="1248"/>
      <c r="AW55" s="1248"/>
      <c r="AX55" s="1248"/>
      <c r="AY55" s="1248"/>
      <c r="AZ55" s="1248"/>
      <c r="BA55" s="1248"/>
      <c r="BB55" s="1248"/>
      <c r="BC55" s="1248"/>
      <c r="BD55" s="1250"/>
      <c r="BE55" s="320"/>
    </row>
    <row r="56" spans="1:57" s="321" customFormat="1" ht="30.75" customHeight="1" thickBot="1" thickTop="1">
      <c r="A56" s="1247" t="s">
        <v>518</v>
      </c>
      <c r="B56" s="1248"/>
      <c r="C56" s="1248"/>
      <c r="D56" s="1248"/>
      <c r="E56" s="1248"/>
      <c r="F56" s="1248"/>
      <c r="G56" s="1248"/>
      <c r="H56" s="1248"/>
      <c r="I56" s="1248"/>
      <c r="J56" s="1248"/>
      <c r="K56" s="1248"/>
      <c r="L56" s="1248"/>
      <c r="M56" s="1248"/>
      <c r="N56" s="1248"/>
      <c r="O56" s="1248"/>
      <c r="P56" s="1248"/>
      <c r="Q56" s="1248"/>
      <c r="R56" s="1248"/>
      <c r="S56" s="1248"/>
      <c r="T56" s="1248"/>
      <c r="U56" s="1248"/>
      <c r="V56" s="1248"/>
      <c r="W56" s="1249"/>
      <c r="X56" s="1249"/>
      <c r="Y56" s="1249"/>
      <c r="Z56" s="1249"/>
      <c r="AA56" s="1249"/>
      <c r="AB56" s="1249"/>
      <c r="AC56" s="1249"/>
      <c r="AD56" s="1249"/>
      <c r="AE56" s="1249"/>
      <c r="AF56" s="1249"/>
      <c r="AG56" s="1249"/>
      <c r="AH56" s="1249"/>
      <c r="AI56" s="1249"/>
      <c r="AJ56" s="1249"/>
      <c r="AK56" s="1249"/>
      <c r="AL56" s="1249"/>
      <c r="AM56" s="1248"/>
      <c r="AN56" s="1248"/>
      <c r="AO56" s="1248"/>
      <c r="AP56" s="1248"/>
      <c r="AQ56" s="1248"/>
      <c r="AR56" s="1248"/>
      <c r="AS56" s="1248"/>
      <c r="AT56" s="1248"/>
      <c r="AU56" s="1248"/>
      <c r="AV56" s="1248"/>
      <c r="AW56" s="1248"/>
      <c r="AX56" s="1248"/>
      <c r="AY56" s="1248"/>
      <c r="AZ56" s="1248"/>
      <c r="BA56" s="1248"/>
      <c r="BB56" s="1248"/>
      <c r="BC56" s="1248"/>
      <c r="BD56" s="1250"/>
      <c r="BE56" s="322"/>
    </row>
    <row r="57" spans="1:56" s="272" customFormat="1" ht="27.75" customHeight="1" thickBot="1" thickTop="1">
      <c r="A57" s="932">
        <v>1</v>
      </c>
      <c r="B57" s="952" t="s">
        <v>434</v>
      </c>
      <c r="C57" s="721" t="s">
        <v>297</v>
      </c>
      <c r="D57" s="195"/>
      <c r="E57" s="349"/>
      <c r="F57" s="349"/>
      <c r="G57" s="349"/>
      <c r="H57" s="722"/>
      <c r="I57" s="723"/>
      <c r="J57" s="899">
        <f aca="true" t="shared" si="3" ref="J57:J64">U57+Z57+AE57+AJ57+AO57+AT57+AY57+BD57</f>
        <v>4</v>
      </c>
      <c r="K57" s="900">
        <f>J57*30</f>
        <v>120</v>
      </c>
      <c r="L57" s="528">
        <f aca="true" t="shared" si="4" ref="L57:L68">M57+N57+O57</f>
        <v>30</v>
      </c>
      <c r="M57" s="718">
        <f>Q57+V57+AA57+AF57+AK57+AP57+AU57+AZ57</f>
        <v>16</v>
      </c>
      <c r="N57" s="718">
        <f>R57+W57+AB57+AG57+AL57+AQ57+AV57+BA57</f>
        <v>14</v>
      </c>
      <c r="O57" s="718"/>
      <c r="P57" s="529">
        <f aca="true" t="shared" si="5" ref="P57:P68">K57-L57</f>
        <v>90</v>
      </c>
      <c r="Q57" s="719"/>
      <c r="R57" s="494"/>
      <c r="S57" s="494"/>
      <c r="T57" s="532"/>
      <c r="U57" s="776"/>
      <c r="V57" s="256">
        <v>16</v>
      </c>
      <c r="W57" s="766">
        <v>14</v>
      </c>
      <c r="X57" s="766"/>
      <c r="Y57" s="767">
        <f>Z57*30-(V57+W57+X57)</f>
        <v>90</v>
      </c>
      <c r="Z57" s="774">
        <v>4</v>
      </c>
      <c r="AA57" s="768"/>
      <c r="AB57" s="766"/>
      <c r="AC57" s="766"/>
      <c r="AD57" s="769"/>
      <c r="AE57" s="770"/>
      <c r="AF57" s="771"/>
      <c r="AG57" s="772"/>
      <c r="AH57" s="772"/>
      <c r="AI57" s="773"/>
      <c r="AJ57" s="774"/>
      <c r="AK57" s="768"/>
      <c r="AL57" s="766"/>
      <c r="AM57" s="494"/>
      <c r="AN57" s="255"/>
      <c r="AO57" s="774"/>
      <c r="AP57" s="256"/>
      <c r="AQ57" s="494"/>
      <c r="AR57" s="494"/>
      <c r="AS57" s="255"/>
      <c r="AT57" s="776"/>
      <c r="AU57" s="256"/>
      <c r="AV57" s="494"/>
      <c r="AW57" s="494"/>
      <c r="AX57" s="255"/>
      <c r="AY57" s="776"/>
      <c r="AZ57" s="256"/>
      <c r="BA57" s="494"/>
      <c r="BB57" s="494"/>
      <c r="BC57" s="255"/>
      <c r="BD57" s="774"/>
    </row>
    <row r="58" spans="1:56" s="272" customFormat="1" ht="37.5" customHeight="1" thickBot="1">
      <c r="A58" s="905">
        <v>2</v>
      </c>
      <c r="B58" s="953" t="s">
        <v>425</v>
      </c>
      <c r="C58" s="726"/>
      <c r="D58" s="727" t="s">
        <v>527</v>
      </c>
      <c r="E58" s="728"/>
      <c r="F58" s="729"/>
      <c r="G58" s="729"/>
      <c r="H58" s="543"/>
      <c r="I58" s="730"/>
      <c r="J58" s="789">
        <f t="shared" si="3"/>
        <v>16</v>
      </c>
      <c r="K58" s="901">
        <f>J58*30</f>
        <v>480</v>
      </c>
      <c r="L58" s="528">
        <f t="shared" si="4"/>
        <v>160</v>
      </c>
      <c r="M58" s="718"/>
      <c r="N58" s="718">
        <f aca="true" t="shared" si="6" ref="M58:N68">R58+W58+AB58+AG58+AL58+AQ58+AV58+BA58</f>
        <v>160</v>
      </c>
      <c r="O58" s="718"/>
      <c r="P58" s="529">
        <f t="shared" si="5"/>
        <v>320</v>
      </c>
      <c r="Q58" s="530"/>
      <c r="R58" s="720">
        <v>20</v>
      </c>
      <c r="S58" s="720"/>
      <c r="T58" s="531">
        <f>U58*30-(Q58+R58+S58)</f>
        <v>40</v>
      </c>
      <c r="U58" s="777">
        <v>2</v>
      </c>
      <c r="V58" s="731"/>
      <c r="W58" s="720">
        <v>20</v>
      </c>
      <c r="X58" s="720"/>
      <c r="Y58" s="532">
        <f>Z58*30-(V58+W58+X58)</f>
        <v>40</v>
      </c>
      <c r="Z58" s="777">
        <v>2</v>
      </c>
      <c r="AA58" s="731"/>
      <c r="AB58" s="720">
        <v>20</v>
      </c>
      <c r="AC58" s="720"/>
      <c r="AD58" s="532">
        <f>AE58*30-(AA58+AB58+AC58)</f>
        <v>40</v>
      </c>
      <c r="AE58" s="777">
        <v>2</v>
      </c>
      <c r="AF58" s="731"/>
      <c r="AG58" s="720">
        <v>20</v>
      </c>
      <c r="AH58" s="720"/>
      <c r="AI58" s="532">
        <f>AJ58*30-(AF58+AG58+AH58)</f>
        <v>40</v>
      </c>
      <c r="AJ58" s="777">
        <v>2</v>
      </c>
      <c r="AK58" s="731"/>
      <c r="AL58" s="720">
        <v>20</v>
      </c>
      <c r="AM58" s="720"/>
      <c r="AN58" s="532">
        <f>AO58*30-(AK58+AL58+AM58)</f>
        <v>40</v>
      </c>
      <c r="AO58" s="777">
        <v>2</v>
      </c>
      <c r="AP58" s="731"/>
      <c r="AQ58" s="720">
        <v>20</v>
      </c>
      <c r="AR58" s="720"/>
      <c r="AS58" s="532">
        <f>AT58*30-(AP58+AQ58+AR58)</f>
        <v>40</v>
      </c>
      <c r="AT58" s="777">
        <v>2</v>
      </c>
      <c r="AU58" s="731"/>
      <c r="AV58" s="720">
        <v>20</v>
      </c>
      <c r="AW58" s="720"/>
      <c r="AX58" s="532">
        <f>AY58*30-(AU58+AV58+AW58)</f>
        <v>40</v>
      </c>
      <c r="AY58" s="777">
        <v>2</v>
      </c>
      <c r="AZ58" s="731"/>
      <c r="BA58" s="720">
        <v>20</v>
      </c>
      <c r="BB58" s="720"/>
      <c r="BC58" s="532">
        <f>BD58*30-(AZ58+BA58+BB58)</f>
        <v>40</v>
      </c>
      <c r="BD58" s="777">
        <v>2</v>
      </c>
    </row>
    <row r="59" spans="1:56" s="272" customFormat="1" ht="30" customHeight="1" thickBot="1">
      <c r="A59" s="933">
        <v>3</v>
      </c>
      <c r="B59" s="953" t="s">
        <v>300</v>
      </c>
      <c r="C59" s="732"/>
      <c r="D59" s="727" t="s">
        <v>393</v>
      </c>
      <c r="E59" s="728"/>
      <c r="F59" s="729"/>
      <c r="G59" s="729"/>
      <c r="H59" s="543"/>
      <c r="I59" s="730"/>
      <c r="J59" s="789">
        <f t="shared" si="3"/>
        <v>12</v>
      </c>
      <c r="K59" s="901">
        <f>J59*30</f>
        <v>360</v>
      </c>
      <c r="L59" s="528">
        <f t="shared" si="4"/>
        <v>120</v>
      </c>
      <c r="M59" s="500"/>
      <c r="N59" s="500">
        <f t="shared" si="6"/>
        <v>120</v>
      </c>
      <c r="O59" s="500"/>
      <c r="P59" s="529">
        <f t="shared" si="5"/>
        <v>240</v>
      </c>
      <c r="Q59" s="530"/>
      <c r="R59" s="531">
        <v>30</v>
      </c>
      <c r="S59" s="531"/>
      <c r="T59" s="531">
        <f>U59*30-(Q59+R59+S59)</f>
        <v>60</v>
      </c>
      <c r="U59" s="778">
        <v>3</v>
      </c>
      <c r="V59" s="534"/>
      <c r="W59" s="532">
        <v>30</v>
      </c>
      <c r="X59" s="532"/>
      <c r="Y59" s="533">
        <f>Z59*30-(V59+W59+X59)</f>
        <v>60</v>
      </c>
      <c r="Z59" s="778">
        <v>3</v>
      </c>
      <c r="AA59" s="534"/>
      <c r="AB59" s="532">
        <v>30</v>
      </c>
      <c r="AC59" s="532"/>
      <c r="AD59" s="533">
        <f>AE59*30-(AA59+AB59+AC59)</f>
        <v>60</v>
      </c>
      <c r="AE59" s="778">
        <v>3</v>
      </c>
      <c r="AF59" s="534"/>
      <c r="AG59" s="532">
        <v>30</v>
      </c>
      <c r="AH59" s="532"/>
      <c r="AI59" s="533">
        <f>AJ59*30-(AF59+AG59+AH59)</f>
        <v>60</v>
      </c>
      <c r="AJ59" s="778">
        <v>3</v>
      </c>
      <c r="AK59" s="534"/>
      <c r="AL59" s="532"/>
      <c r="AM59" s="532"/>
      <c r="AN59" s="533"/>
      <c r="AO59" s="784"/>
      <c r="AP59" s="534"/>
      <c r="AQ59" s="532"/>
      <c r="AR59" s="532"/>
      <c r="AS59" s="533"/>
      <c r="AT59" s="784"/>
      <c r="AU59" s="534"/>
      <c r="AV59" s="532"/>
      <c r="AW59" s="532"/>
      <c r="AX59" s="533"/>
      <c r="AY59" s="784"/>
      <c r="AZ59" s="534"/>
      <c r="BA59" s="532"/>
      <c r="BB59" s="532"/>
      <c r="BC59" s="533"/>
      <c r="BD59" s="785"/>
    </row>
    <row r="60" spans="1:56" s="272" customFormat="1" ht="29.25" customHeight="1" thickBot="1">
      <c r="A60" s="933">
        <v>4</v>
      </c>
      <c r="B60" s="954" t="s">
        <v>433</v>
      </c>
      <c r="C60" s="803" t="s">
        <v>298</v>
      </c>
      <c r="D60" s="195"/>
      <c r="E60" s="349"/>
      <c r="F60" s="268"/>
      <c r="G60" s="893"/>
      <c r="H60" s="895" t="s">
        <v>298</v>
      </c>
      <c r="I60" s="730" t="s">
        <v>298</v>
      </c>
      <c r="J60" s="789">
        <f t="shared" si="3"/>
        <v>5</v>
      </c>
      <c r="K60" s="790">
        <f aca="true" t="shared" si="7" ref="K60:K68">J60*30</f>
        <v>150</v>
      </c>
      <c r="L60" s="787">
        <f t="shared" si="4"/>
        <v>40</v>
      </c>
      <c r="M60" s="348">
        <f t="shared" si="6"/>
        <v>24</v>
      </c>
      <c r="N60" s="348">
        <f t="shared" si="6"/>
        <v>16</v>
      </c>
      <c r="O60" s="348"/>
      <c r="P60" s="495">
        <f t="shared" si="5"/>
        <v>110</v>
      </c>
      <c r="Q60" s="256">
        <v>24</v>
      </c>
      <c r="R60" s="494">
        <v>16</v>
      </c>
      <c r="S60" s="494"/>
      <c r="T60" s="255">
        <v>110</v>
      </c>
      <c r="U60" s="520">
        <v>5</v>
      </c>
      <c r="V60" s="487"/>
      <c r="W60" s="348"/>
      <c r="X60" s="348"/>
      <c r="Y60" s="348"/>
      <c r="Z60" s="520"/>
      <c r="AA60" s="487"/>
      <c r="AB60" s="348"/>
      <c r="AC60" s="348"/>
      <c r="AD60" s="488"/>
      <c r="AE60" s="198"/>
      <c r="AF60" s="269"/>
      <c r="AG60" s="270"/>
      <c r="AH60" s="270"/>
      <c r="AI60" s="271"/>
      <c r="AJ60" s="489"/>
      <c r="AK60" s="487"/>
      <c r="AL60" s="348"/>
      <c r="AM60" s="348"/>
      <c r="AN60" s="488"/>
      <c r="AO60" s="489"/>
      <c r="AP60" s="487"/>
      <c r="AQ60" s="348"/>
      <c r="AR60" s="348"/>
      <c r="AS60" s="488"/>
      <c r="AT60" s="486"/>
      <c r="AU60" s="487"/>
      <c r="AV60" s="348"/>
      <c r="AW60" s="348"/>
      <c r="AX60" s="488"/>
      <c r="AY60" s="486"/>
      <c r="AZ60" s="487"/>
      <c r="BA60" s="348"/>
      <c r="BB60" s="348"/>
      <c r="BC60" s="348"/>
      <c r="BD60" s="273"/>
    </row>
    <row r="61" spans="1:56" s="272" customFormat="1" ht="29.25" customHeight="1" thickBot="1">
      <c r="A61" s="933">
        <v>5</v>
      </c>
      <c r="B61" s="954" t="s">
        <v>422</v>
      </c>
      <c r="C61" s="733"/>
      <c r="D61" s="734" t="s">
        <v>298</v>
      </c>
      <c r="E61" s="268"/>
      <c r="F61" s="799"/>
      <c r="G61" s="268"/>
      <c r="H61" s="734" t="s">
        <v>298</v>
      </c>
      <c r="I61" s="730"/>
      <c r="J61" s="789">
        <f>U61+Z61+AE61+AJ61+AO61+AT61+AY61+BD61</f>
        <v>3</v>
      </c>
      <c r="K61" s="790">
        <f>J61*30</f>
        <v>90</v>
      </c>
      <c r="L61" s="787">
        <f>M61+N61+O61</f>
        <v>30</v>
      </c>
      <c r="M61" s="348">
        <f>Q61+V61+AA61+AF61+AK61+AP61+AU61+AZ61</f>
        <v>16</v>
      </c>
      <c r="N61" s="348"/>
      <c r="O61" s="348">
        <f>S61+X61+AC61+AH61+AM61+AR61+AW61+BB61</f>
        <v>14</v>
      </c>
      <c r="P61" s="495">
        <f>K61-L61</f>
        <v>60</v>
      </c>
      <c r="Q61" s="256">
        <v>16</v>
      </c>
      <c r="R61" s="494"/>
      <c r="S61" s="494">
        <v>14</v>
      </c>
      <c r="T61" s="533">
        <f>U61*30-(Q61+R61+S61)</f>
        <v>60</v>
      </c>
      <c r="U61" s="524">
        <v>3</v>
      </c>
      <c r="V61" s="256"/>
      <c r="W61" s="494"/>
      <c r="X61" s="494"/>
      <c r="Y61" s="255"/>
      <c r="Z61" s="520"/>
      <c r="AA61" s="487"/>
      <c r="AB61" s="494"/>
      <c r="AC61" s="494"/>
      <c r="AD61" s="255"/>
      <c r="AE61" s="203"/>
      <c r="AF61" s="724"/>
      <c r="AG61" s="725"/>
      <c r="AH61" s="725"/>
      <c r="AI61" s="519"/>
      <c r="AJ61" s="273"/>
      <c r="AK61" s="256"/>
      <c r="AL61" s="494"/>
      <c r="AM61" s="494"/>
      <c r="AN61" s="255"/>
      <c r="AO61" s="273"/>
      <c r="AP61" s="256"/>
      <c r="AQ61" s="494"/>
      <c r="AR61" s="494"/>
      <c r="AS61" s="255"/>
      <c r="AT61" s="495"/>
      <c r="AU61" s="256"/>
      <c r="AV61" s="494"/>
      <c r="AW61" s="494"/>
      <c r="AX61" s="255"/>
      <c r="AY61" s="495"/>
      <c r="AZ61" s="256"/>
      <c r="BA61" s="494"/>
      <c r="BB61" s="494"/>
      <c r="BC61" s="255"/>
      <c r="BD61" s="273"/>
    </row>
    <row r="62" spans="1:56" s="272" customFormat="1" ht="44.25" customHeight="1" thickBot="1">
      <c r="A62" s="933">
        <v>6</v>
      </c>
      <c r="B62" s="955" t="s">
        <v>436</v>
      </c>
      <c r="C62" s="501"/>
      <c r="D62" s="349">
        <v>2</v>
      </c>
      <c r="E62" s="349"/>
      <c r="F62" s="268"/>
      <c r="G62" s="268"/>
      <c r="H62" s="268"/>
      <c r="I62" s="730"/>
      <c r="J62" s="789">
        <f t="shared" si="3"/>
        <v>3</v>
      </c>
      <c r="K62" s="790">
        <f t="shared" si="7"/>
        <v>90</v>
      </c>
      <c r="L62" s="787">
        <f t="shared" si="4"/>
        <v>30</v>
      </c>
      <c r="M62" s="348">
        <f t="shared" si="6"/>
        <v>16</v>
      </c>
      <c r="N62" s="348">
        <f t="shared" si="6"/>
        <v>14</v>
      </c>
      <c r="O62" s="348"/>
      <c r="P62" s="495">
        <f t="shared" si="5"/>
        <v>60</v>
      </c>
      <c r="Q62" s="258"/>
      <c r="R62" s="259"/>
      <c r="S62" s="259"/>
      <c r="T62" s="260"/>
      <c r="U62" s="261"/>
      <c r="V62" s="775">
        <v>16</v>
      </c>
      <c r="W62" s="199">
        <v>14</v>
      </c>
      <c r="X62" s="199"/>
      <c r="Y62" s="446">
        <v>60</v>
      </c>
      <c r="Z62" s="489">
        <v>3</v>
      </c>
      <c r="AA62" s="487"/>
      <c r="AB62" s="494"/>
      <c r="AC62" s="494"/>
      <c r="AD62" s="255"/>
      <c r="AE62" s="203"/>
      <c r="AF62" s="724"/>
      <c r="AG62" s="725"/>
      <c r="AH62" s="725"/>
      <c r="AI62" s="519"/>
      <c r="AJ62" s="273"/>
      <c r="AK62" s="256"/>
      <c r="AL62" s="494"/>
      <c r="AM62" s="494"/>
      <c r="AN62" s="255"/>
      <c r="AO62" s="273"/>
      <c r="AP62" s="256"/>
      <c r="AQ62" s="494"/>
      <c r="AR62" s="494"/>
      <c r="AS62" s="255"/>
      <c r="AT62" s="495"/>
      <c r="AU62" s="256"/>
      <c r="AV62" s="494"/>
      <c r="AW62" s="494"/>
      <c r="AX62" s="255"/>
      <c r="AY62" s="495"/>
      <c r="AZ62" s="256"/>
      <c r="BA62" s="494"/>
      <c r="BB62" s="494"/>
      <c r="BC62" s="255"/>
      <c r="BD62" s="273"/>
    </row>
    <row r="63" spans="1:56" s="272" customFormat="1" ht="46.5" customHeight="1" thickBot="1">
      <c r="A63" s="933">
        <v>7</v>
      </c>
      <c r="B63" s="955" t="s">
        <v>346</v>
      </c>
      <c r="C63" s="501"/>
      <c r="D63" s="349">
        <v>3</v>
      </c>
      <c r="E63" s="349"/>
      <c r="F63" s="268"/>
      <c r="G63" s="268"/>
      <c r="H63" s="268"/>
      <c r="I63" s="730"/>
      <c r="J63" s="789">
        <f t="shared" si="3"/>
        <v>3</v>
      </c>
      <c r="K63" s="790">
        <f t="shared" si="7"/>
        <v>90</v>
      </c>
      <c r="L63" s="787">
        <f t="shared" si="4"/>
        <v>30</v>
      </c>
      <c r="M63" s="348">
        <f t="shared" si="6"/>
        <v>16</v>
      </c>
      <c r="N63" s="348">
        <f t="shared" si="6"/>
        <v>14</v>
      </c>
      <c r="O63" s="348"/>
      <c r="P63" s="495">
        <f t="shared" si="5"/>
        <v>60</v>
      </c>
      <c r="Q63" s="258"/>
      <c r="R63" s="259"/>
      <c r="S63" s="259"/>
      <c r="T63" s="260"/>
      <c r="U63" s="261"/>
      <c r="V63" s="343"/>
      <c r="W63" s="199"/>
      <c r="X63" s="199"/>
      <c r="Y63" s="446"/>
      <c r="Z63" s="198"/>
      <c r="AA63" s="487">
        <v>16</v>
      </c>
      <c r="AB63" s="348">
        <v>14</v>
      </c>
      <c r="AC63" s="348"/>
      <c r="AD63" s="488">
        <v>60</v>
      </c>
      <c r="AE63" s="273">
        <v>3</v>
      </c>
      <c r="AF63" s="269"/>
      <c r="AG63" s="725"/>
      <c r="AH63" s="725"/>
      <c r="AI63" s="519"/>
      <c r="AJ63" s="273"/>
      <c r="AK63" s="256"/>
      <c r="AL63" s="494"/>
      <c r="AM63" s="494"/>
      <c r="AN63" s="255"/>
      <c r="AO63" s="273"/>
      <c r="AP63" s="256"/>
      <c r="AQ63" s="494"/>
      <c r="AR63" s="494"/>
      <c r="AS63" s="255"/>
      <c r="AT63" s="495"/>
      <c r="AU63" s="256"/>
      <c r="AV63" s="494"/>
      <c r="AW63" s="494"/>
      <c r="AX63" s="255"/>
      <c r="AY63" s="495"/>
      <c r="AZ63" s="256"/>
      <c r="BA63" s="494"/>
      <c r="BB63" s="494"/>
      <c r="BC63" s="255"/>
      <c r="BD63" s="273"/>
    </row>
    <row r="64" spans="1:56" s="272" customFormat="1" ht="28.5" customHeight="1" thickBot="1">
      <c r="A64" s="933">
        <v>8</v>
      </c>
      <c r="B64" s="955" t="s">
        <v>463</v>
      </c>
      <c r="C64" s="501">
        <v>4</v>
      </c>
      <c r="D64" s="349"/>
      <c r="E64" s="349"/>
      <c r="F64" s="268"/>
      <c r="G64" s="268"/>
      <c r="H64" s="268"/>
      <c r="I64" s="730"/>
      <c r="J64" s="789">
        <f t="shared" si="3"/>
        <v>4</v>
      </c>
      <c r="K64" s="790">
        <f t="shared" si="7"/>
        <v>120</v>
      </c>
      <c r="L64" s="787">
        <f t="shared" si="4"/>
        <v>30</v>
      </c>
      <c r="M64" s="348">
        <f t="shared" si="6"/>
        <v>16</v>
      </c>
      <c r="N64" s="348">
        <f t="shared" si="6"/>
        <v>14</v>
      </c>
      <c r="O64" s="348"/>
      <c r="P64" s="495">
        <f t="shared" si="5"/>
        <v>90</v>
      </c>
      <c r="Q64" s="258"/>
      <c r="R64" s="259"/>
      <c r="S64" s="259"/>
      <c r="T64" s="260"/>
      <c r="U64" s="261"/>
      <c r="V64" s="343"/>
      <c r="W64" s="201"/>
      <c r="X64" s="199"/>
      <c r="Y64" s="446"/>
      <c r="Z64" s="198"/>
      <c r="AA64" s="487"/>
      <c r="AB64" s="348"/>
      <c r="AC64" s="348"/>
      <c r="AD64" s="488"/>
      <c r="AE64" s="198"/>
      <c r="AF64" s="487">
        <v>16</v>
      </c>
      <c r="AG64" s="348">
        <v>14</v>
      </c>
      <c r="AH64" s="348"/>
      <c r="AI64" s="488">
        <v>90</v>
      </c>
      <c r="AJ64" s="489">
        <v>4</v>
      </c>
      <c r="AK64" s="256"/>
      <c r="AL64" s="494"/>
      <c r="AM64" s="494"/>
      <c r="AN64" s="255"/>
      <c r="AO64" s="273"/>
      <c r="AP64" s="256"/>
      <c r="AQ64" s="494"/>
      <c r="AR64" s="494"/>
      <c r="AS64" s="255"/>
      <c r="AT64" s="495"/>
      <c r="AU64" s="256"/>
      <c r="AV64" s="494"/>
      <c r="AW64" s="494"/>
      <c r="AX64" s="255"/>
      <c r="AY64" s="495"/>
      <c r="AZ64" s="256"/>
      <c r="BA64" s="494"/>
      <c r="BB64" s="494"/>
      <c r="BC64" s="255"/>
      <c r="BD64" s="273"/>
    </row>
    <row r="65" spans="1:57" s="272" customFormat="1" ht="64.5" customHeight="1" thickBot="1">
      <c r="A65" s="933">
        <v>9</v>
      </c>
      <c r="B65" s="954" t="s">
        <v>464</v>
      </c>
      <c r="C65" s="493"/>
      <c r="D65" s="484">
        <v>4</v>
      </c>
      <c r="E65" s="484"/>
      <c r="F65" s="484"/>
      <c r="G65" s="484"/>
      <c r="H65" s="484">
        <v>4</v>
      </c>
      <c r="I65" s="485"/>
      <c r="J65" s="789">
        <v>3</v>
      </c>
      <c r="K65" s="790">
        <f t="shared" si="7"/>
        <v>90</v>
      </c>
      <c r="L65" s="787">
        <f t="shared" si="4"/>
        <v>30</v>
      </c>
      <c r="M65" s="348">
        <f t="shared" si="6"/>
        <v>16</v>
      </c>
      <c r="N65" s="348">
        <f t="shared" si="6"/>
        <v>14</v>
      </c>
      <c r="O65" s="500"/>
      <c r="P65" s="486">
        <f t="shared" si="5"/>
        <v>60</v>
      </c>
      <c r="Q65" s="487"/>
      <c r="R65" s="348"/>
      <c r="S65" s="348"/>
      <c r="T65" s="348"/>
      <c r="U65" s="520"/>
      <c r="V65" s="256"/>
      <c r="W65" s="494"/>
      <c r="X65" s="494"/>
      <c r="Y65" s="255"/>
      <c r="Z65" s="198"/>
      <c r="AA65" s="256"/>
      <c r="AB65" s="494"/>
      <c r="AC65" s="494"/>
      <c r="AD65" s="255"/>
      <c r="AE65" s="198"/>
      <c r="AF65" s="487">
        <v>16</v>
      </c>
      <c r="AG65" s="348">
        <v>14</v>
      </c>
      <c r="AH65" s="348"/>
      <c r="AI65" s="348">
        <v>60</v>
      </c>
      <c r="AJ65" s="520">
        <v>3</v>
      </c>
      <c r="AK65" s="256"/>
      <c r="AL65" s="494"/>
      <c r="AM65" s="348"/>
      <c r="AN65" s="488"/>
      <c r="AO65" s="489"/>
      <c r="AP65" s="487"/>
      <c r="AQ65" s="348"/>
      <c r="AR65" s="348"/>
      <c r="AS65" s="488"/>
      <c r="AT65" s="486"/>
      <c r="AU65" s="487"/>
      <c r="AV65" s="348"/>
      <c r="AW65" s="348"/>
      <c r="AX65" s="488"/>
      <c r="AY65" s="486"/>
      <c r="AZ65" s="487"/>
      <c r="BA65" s="348"/>
      <c r="BB65" s="348"/>
      <c r="BC65" s="488"/>
      <c r="BD65" s="489"/>
      <c r="BE65" s="891"/>
    </row>
    <row r="66" spans="1:56" s="272" customFormat="1" ht="67.5" customHeight="1" thickBot="1">
      <c r="A66" s="933">
        <v>10</v>
      </c>
      <c r="B66" s="955" t="s">
        <v>435</v>
      </c>
      <c r="C66" s="501"/>
      <c r="D66" s="349">
        <v>5</v>
      </c>
      <c r="E66" s="349"/>
      <c r="F66" s="268"/>
      <c r="G66" s="268"/>
      <c r="H66" s="268"/>
      <c r="I66" s="730"/>
      <c r="J66" s="789">
        <f>U66+Z66+AE66+AJ66+AO66+AT66+AY66+BD66</f>
        <v>3</v>
      </c>
      <c r="K66" s="788">
        <f t="shared" si="7"/>
        <v>90</v>
      </c>
      <c r="L66" s="787">
        <f t="shared" si="4"/>
        <v>30</v>
      </c>
      <c r="M66" s="348"/>
      <c r="N66" s="348">
        <f t="shared" si="6"/>
        <v>30</v>
      </c>
      <c r="O66" s="348"/>
      <c r="P66" s="495">
        <f t="shared" si="5"/>
        <v>60</v>
      </c>
      <c r="Q66" s="258"/>
      <c r="R66" s="259"/>
      <c r="S66" s="259"/>
      <c r="T66" s="260"/>
      <c r="U66" s="261"/>
      <c r="V66" s="447"/>
      <c r="W66" s="199"/>
      <c r="X66" s="199"/>
      <c r="Y66" s="446"/>
      <c r="Z66" s="198"/>
      <c r="AA66" s="487"/>
      <c r="AB66" s="348"/>
      <c r="AC66" s="348"/>
      <c r="AD66" s="488"/>
      <c r="AE66" s="198"/>
      <c r="AF66" s="487"/>
      <c r="AG66" s="348"/>
      <c r="AH66" s="348"/>
      <c r="AI66" s="488"/>
      <c r="AJ66" s="489"/>
      <c r="AK66" s="487"/>
      <c r="AL66" s="348">
        <v>30</v>
      </c>
      <c r="AM66" s="348"/>
      <c r="AN66" s="488">
        <v>60</v>
      </c>
      <c r="AO66" s="489">
        <v>3</v>
      </c>
      <c r="AP66" s="487"/>
      <c r="AQ66" s="348"/>
      <c r="AR66" s="348"/>
      <c r="AS66" s="488"/>
      <c r="AT66" s="486"/>
      <c r="AU66" s="487"/>
      <c r="AV66" s="348"/>
      <c r="AW66" s="348"/>
      <c r="AX66" s="488"/>
      <c r="AY66" s="486"/>
      <c r="AZ66" s="487"/>
      <c r="BA66" s="348"/>
      <c r="BB66" s="348"/>
      <c r="BC66" s="488"/>
      <c r="BD66" s="489"/>
    </row>
    <row r="67" spans="1:56" s="272" customFormat="1" ht="29.25" customHeight="1" thickBot="1">
      <c r="A67" s="933">
        <v>11</v>
      </c>
      <c r="B67" s="954" t="s">
        <v>426</v>
      </c>
      <c r="C67" s="735"/>
      <c r="D67" s="736">
        <v>6</v>
      </c>
      <c r="E67" s="736"/>
      <c r="F67" s="729"/>
      <c r="G67" s="268"/>
      <c r="H67" s="268"/>
      <c r="I67" s="730"/>
      <c r="J67" s="791">
        <v>3</v>
      </c>
      <c r="K67" s="792">
        <f t="shared" si="7"/>
        <v>90</v>
      </c>
      <c r="L67" s="528">
        <f t="shared" si="4"/>
        <v>30</v>
      </c>
      <c r="M67" s="500">
        <f t="shared" si="6"/>
        <v>16</v>
      </c>
      <c r="N67" s="500">
        <f t="shared" si="6"/>
        <v>14</v>
      </c>
      <c r="O67" s="500"/>
      <c r="P67" s="529">
        <f t="shared" si="5"/>
        <v>60</v>
      </c>
      <c r="Q67" s="737"/>
      <c r="R67" s="533"/>
      <c r="S67" s="533"/>
      <c r="T67" s="533"/>
      <c r="U67" s="779"/>
      <c r="V67" s="742"/>
      <c r="W67" s="531"/>
      <c r="X67" s="531"/>
      <c r="Y67" s="533"/>
      <c r="Z67" s="781"/>
      <c r="AA67" s="739"/>
      <c r="AB67" s="533"/>
      <c r="AC67" s="533"/>
      <c r="AD67" s="533"/>
      <c r="AE67" s="782"/>
      <c r="AF67" s="739"/>
      <c r="AG67" s="533"/>
      <c r="AH67" s="533"/>
      <c r="AI67" s="533"/>
      <c r="AJ67" s="782"/>
      <c r="AK67" s="739"/>
      <c r="AL67" s="533"/>
      <c r="AM67" s="533"/>
      <c r="AN67" s="533"/>
      <c r="AO67" s="782"/>
      <c r="AP67" s="739">
        <v>16</v>
      </c>
      <c r="AQ67" s="533">
        <v>14</v>
      </c>
      <c r="AR67" s="533"/>
      <c r="AS67" s="533">
        <f>AT67*30-(AP67+AQ67+AR67)</f>
        <v>60</v>
      </c>
      <c r="AT67" s="779">
        <v>3</v>
      </c>
      <c r="AU67" s="739"/>
      <c r="AV67" s="533"/>
      <c r="AW67" s="533"/>
      <c r="AX67" s="533"/>
      <c r="AY67" s="782"/>
      <c r="AZ67" s="487"/>
      <c r="BA67" s="348"/>
      <c r="BB67" s="348"/>
      <c r="BC67" s="488"/>
      <c r="BD67" s="489"/>
    </row>
    <row r="68" spans="1:56" s="272" customFormat="1" ht="45.75" customHeight="1" thickBot="1">
      <c r="A68" s="934">
        <v>12</v>
      </c>
      <c r="B68" s="956" t="s">
        <v>427</v>
      </c>
      <c r="C68" s="726"/>
      <c r="D68" s="729">
        <v>7</v>
      </c>
      <c r="E68" s="729"/>
      <c r="F68" s="740"/>
      <c r="G68" s="741"/>
      <c r="H68" s="741"/>
      <c r="I68" s="795"/>
      <c r="J68" s="793">
        <v>3</v>
      </c>
      <c r="K68" s="794">
        <f t="shared" si="7"/>
        <v>90</v>
      </c>
      <c r="L68" s="528">
        <f t="shared" si="4"/>
        <v>30</v>
      </c>
      <c r="M68" s="500">
        <f t="shared" si="6"/>
        <v>16</v>
      </c>
      <c r="N68" s="500">
        <f t="shared" si="6"/>
        <v>14</v>
      </c>
      <c r="O68" s="500"/>
      <c r="P68" s="529">
        <f t="shared" si="5"/>
        <v>60</v>
      </c>
      <c r="Q68" s="738"/>
      <c r="R68" s="531"/>
      <c r="S68" s="531"/>
      <c r="T68" s="533"/>
      <c r="U68" s="780"/>
      <c r="V68" s="742"/>
      <c r="W68" s="531"/>
      <c r="X68" s="531"/>
      <c r="Y68" s="531"/>
      <c r="Z68" s="780"/>
      <c r="AA68" s="742"/>
      <c r="AB68" s="531"/>
      <c r="AC68" s="531"/>
      <c r="AD68" s="533"/>
      <c r="AE68" s="783"/>
      <c r="AF68" s="742"/>
      <c r="AG68" s="531"/>
      <c r="AH68" s="531"/>
      <c r="AI68" s="533"/>
      <c r="AJ68" s="780"/>
      <c r="AK68" s="742"/>
      <c r="AL68" s="531"/>
      <c r="AM68" s="531"/>
      <c r="AN68" s="533"/>
      <c r="AO68" s="783"/>
      <c r="AP68" s="742"/>
      <c r="AQ68" s="531"/>
      <c r="AR68" s="531"/>
      <c r="AS68" s="533"/>
      <c r="AT68" s="783"/>
      <c r="AU68" s="742">
        <v>16</v>
      </c>
      <c r="AV68" s="531">
        <v>14</v>
      </c>
      <c r="AW68" s="531"/>
      <c r="AX68" s="533">
        <f>AY68*30-(AU68+AV68+AW68)</f>
        <v>60</v>
      </c>
      <c r="AY68" s="783">
        <v>3</v>
      </c>
      <c r="AZ68" s="487"/>
      <c r="BA68" s="348"/>
      <c r="BB68" s="348"/>
      <c r="BC68" s="488"/>
      <c r="BD68" s="786"/>
    </row>
    <row r="69" spans="1:56" s="324" customFormat="1" ht="27.75" customHeight="1" thickBot="1" thickTop="1">
      <c r="A69" s="443" t="s">
        <v>348</v>
      </c>
      <c r="B69" s="327"/>
      <c r="C69" s="296">
        <v>3</v>
      </c>
      <c r="D69" s="296">
        <v>15</v>
      </c>
      <c r="E69" s="296"/>
      <c r="F69" s="296"/>
      <c r="G69" s="296"/>
      <c r="H69" s="296">
        <v>3</v>
      </c>
      <c r="I69" s="296">
        <v>1</v>
      </c>
      <c r="J69" s="296">
        <f aca="true" t="shared" si="8" ref="J69:BD69">SUM(J57:J68)</f>
        <v>62</v>
      </c>
      <c r="K69" s="296">
        <f t="shared" si="8"/>
        <v>1860</v>
      </c>
      <c r="L69" s="296">
        <f t="shared" si="8"/>
        <v>590</v>
      </c>
      <c r="M69" s="296">
        <f t="shared" si="8"/>
        <v>152</v>
      </c>
      <c r="N69" s="296">
        <f t="shared" si="8"/>
        <v>424</v>
      </c>
      <c r="O69" s="296">
        <f t="shared" si="8"/>
        <v>14</v>
      </c>
      <c r="P69" s="296">
        <f t="shared" si="8"/>
        <v>1270</v>
      </c>
      <c r="Q69" s="296">
        <f t="shared" si="8"/>
        <v>40</v>
      </c>
      <c r="R69" s="296">
        <f t="shared" si="8"/>
        <v>66</v>
      </c>
      <c r="S69" s="296">
        <f t="shared" si="8"/>
        <v>14</v>
      </c>
      <c r="T69" s="296">
        <f t="shared" si="8"/>
        <v>270</v>
      </c>
      <c r="U69" s="296">
        <f t="shared" si="8"/>
        <v>13</v>
      </c>
      <c r="V69" s="296">
        <f t="shared" si="8"/>
        <v>32</v>
      </c>
      <c r="W69" s="296">
        <f t="shared" si="8"/>
        <v>78</v>
      </c>
      <c r="X69" s="296">
        <f t="shared" si="8"/>
        <v>0</v>
      </c>
      <c r="Y69" s="296">
        <f t="shared" si="8"/>
        <v>250</v>
      </c>
      <c r="Z69" s="296">
        <f t="shared" si="8"/>
        <v>12</v>
      </c>
      <c r="AA69" s="296">
        <f t="shared" si="8"/>
        <v>16</v>
      </c>
      <c r="AB69" s="296">
        <f t="shared" si="8"/>
        <v>64</v>
      </c>
      <c r="AC69" s="296">
        <f t="shared" si="8"/>
        <v>0</v>
      </c>
      <c r="AD69" s="296">
        <f t="shared" si="8"/>
        <v>160</v>
      </c>
      <c r="AE69" s="296">
        <f t="shared" si="8"/>
        <v>8</v>
      </c>
      <c r="AF69" s="296">
        <f t="shared" si="8"/>
        <v>32</v>
      </c>
      <c r="AG69" s="296">
        <f t="shared" si="8"/>
        <v>78</v>
      </c>
      <c r="AH69" s="296">
        <f t="shared" si="8"/>
        <v>0</v>
      </c>
      <c r="AI69" s="296">
        <f t="shared" si="8"/>
        <v>250</v>
      </c>
      <c r="AJ69" s="296">
        <f t="shared" si="8"/>
        <v>12</v>
      </c>
      <c r="AK69" s="296">
        <f t="shared" si="8"/>
        <v>0</v>
      </c>
      <c r="AL69" s="296">
        <f t="shared" si="8"/>
        <v>50</v>
      </c>
      <c r="AM69" s="296">
        <f t="shared" si="8"/>
        <v>0</v>
      </c>
      <c r="AN69" s="296">
        <f t="shared" si="8"/>
        <v>100</v>
      </c>
      <c r="AO69" s="296">
        <f t="shared" si="8"/>
        <v>5</v>
      </c>
      <c r="AP69" s="296">
        <f t="shared" si="8"/>
        <v>16</v>
      </c>
      <c r="AQ69" s="296">
        <f t="shared" si="8"/>
        <v>34</v>
      </c>
      <c r="AR69" s="296">
        <f t="shared" si="8"/>
        <v>0</v>
      </c>
      <c r="AS69" s="296">
        <f t="shared" si="8"/>
        <v>100</v>
      </c>
      <c r="AT69" s="296">
        <f t="shared" si="8"/>
        <v>5</v>
      </c>
      <c r="AU69" s="296">
        <f t="shared" si="8"/>
        <v>16</v>
      </c>
      <c r="AV69" s="296">
        <f t="shared" si="8"/>
        <v>34</v>
      </c>
      <c r="AW69" s="296">
        <f t="shared" si="8"/>
        <v>0</v>
      </c>
      <c r="AX69" s="296">
        <f t="shared" si="8"/>
        <v>100</v>
      </c>
      <c r="AY69" s="296">
        <f t="shared" si="8"/>
        <v>5</v>
      </c>
      <c r="AZ69" s="296">
        <f t="shared" si="8"/>
        <v>0</v>
      </c>
      <c r="BA69" s="296">
        <f t="shared" si="8"/>
        <v>20</v>
      </c>
      <c r="BB69" s="296">
        <f t="shared" si="8"/>
        <v>0</v>
      </c>
      <c r="BC69" s="296">
        <f t="shared" si="8"/>
        <v>40</v>
      </c>
      <c r="BD69" s="296">
        <f t="shared" si="8"/>
        <v>2</v>
      </c>
    </row>
    <row r="70" spans="1:57" s="272" customFormat="1" ht="33.75" customHeight="1" thickBot="1" thickTop="1">
      <c r="A70" s="1254" t="s">
        <v>519</v>
      </c>
      <c r="B70" s="1255"/>
      <c r="C70" s="1255"/>
      <c r="D70" s="1255"/>
      <c r="E70" s="1255"/>
      <c r="F70" s="1255"/>
      <c r="G70" s="1255"/>
      <c r="H70" s="1255"/>
      <c r="I70" s="1255"/>
      <c r="J70" s="1255"/>
      <c r="K70" s="1255"/>
      <c r="L70" s="1255"/>
      <c r="M70" s="1255"/>
      <c r="N70" s="1255"/>
      <c r="O70" s="1255"/>
      <c r="P70" s="1255"/>
      <c r="Q70" s="1255"/>
      <c r="R70" s="1255"/>
      <c r="S70" s="1255"/>
      <c r="T70" s="1255"/>
      <c r="U70" s="1255"/>
      <c r="V70" s="1255"/>
      <c r="W70" s="1255"/>
      <c r="X70" s="1255"/>
      <c r="Y70" s="1255"/>
      <c r="Z70" s="1255"/>
      <c r="AA70" s="1255"/>
      <c r="AB70" s="1255"/>
      <c r="AC70" s="1255"/>
      <c r="AD70" s="1255"/>
      <c r="AE70" s="1255"/>
      <c r="AF70" s="1255"/>
      <c r="AG70" s="1255"/>
      <c r="AH70" s="1255"/>
      <c r="AI70" s="1255"/>
      <c r="AJ70" s="1255"/>
      <c r="AK70" s="1255"/>
      <c r="AL70" s="1255"/>
      <c r="AM70" s="1255"/>
      <c r="AN70" s="1255"/>
      <c r="AO70" s="1255"/>
      <c r="AP70" s="1255"/>
      <c r="AQ70" s="1255"/>
      <c r="AR70" s="1255"/>
      <c r="AS70" s="1255"/>
      <c r="AT70" s="1255"/>
      <c r="AU70" s="1255"/>
      <c r="AV70" s="1255"/>
      <c r="AW70" s="1255"/>
      <c r="AX70" s="1255"/>
      <c r="AY70" s="1255"/>
      <c r="AZ70" s="1255"/>
      <c r="BA70" s="1255"/>
      <c r="BB70" s="1255"/>
      <c r="BC70" s="1255"/>
      <c r="BD70" s="1256"/>
      <c r="BE70" s="322"/>
    </row>
    <row r="71" spans="1:56" s="272" customFormat="1" ht="44.25" customHeight="1" thickTop="1">
      <c r="A71" s="967" t="s">
        <v>514</v>
      </c>
      <c r="B71" s="926" t="s">
        <v>428</v>
      </c>
      <c r="C71" s="1232"/>
      <c r="D71" s="1228">
        <v>8</v>
      </c>
      <c r="E71" s="1228"/>
      <c r="F71" s="1228"/>
      <c r="G71" s="535"/>
      <c r="H71" s="1228"/>
      <c r="I71" s="536"/>
      <c r="J71" s="1218">
        <f>U71+Z71+AE71+AJ71+AO71+AT71+AY71+BD71</f>
        <v>3</v>
      </c>
      <c r="K71" s="1219">
        <f>J71*30</f>
        <v>90</v>
      </c>
      <c r="L71" s="1154">
        <f>M71+N71+O71</f>
        <v>30</v>
      </c>
      <c r="M71" s="1156">
        <f>Q71+V71+AA71+AF71+AK71+AP71+AU71+AZ71</f>
        <v>16</v>
      </c>
      <c r="N71" s="1156">
        <f>R71+W71+AB71+AG71+AL71+AQ71+AV71+BA71</f>
        <v>14</v>
      </c>
      <c r="O71" s="1156"/>
      <c r="P71" s="1174">
        <f>K71-L71</f>
        <v>60</v>
      </c>
      <c r="Q71" s="1224"/>
      <c r="R71" s="1156"/>
      <c r="S71" s="1156"/>
      <c r="T71" s="537"/>
      <c r="U71" s="1174"/>
      <c r="V71" s="1224"/>
      <c r="W71" s="1156"/>
      <c r="X71" s="1156"/>
      <c r="Y71" s="537"/>
      <c r="Z71" s="1174"/>
      <c r="AA71" s="1263"/>
      <c r="AB71" s="1306"/>
      <c r="AC71" s="1261"/>
      <c r="AD71" s="1259"/>
      <c r="AE71" s="1304"/>
      <c r="AF71" s="1224"/>
      <c r="AG71" s="1156"/>
      <c r="AH71" s="1156"/>
      <c r="AI71" s="1242"/>
      <c r="AJ71" s="1222"/>
      <c r="AK71" s="1224"/>
      <c r="AL71" s="1156"/>
      <c r="AM71" s="1156"/>
      <c r="AN71" s="1156"/>
      <c r="AO71" s="1222"/>
      <c r="AP71" s="1224"/>
      <c r="AQ71" s="1156"/>
      <c r="AR71" s="1156"/>
      <c r="AS71" s="1156"/>
      <c r="AT71" s="1222"/>
      <c r="AU71" s="1224"/>
      <c r="AV71" s="1156"/>
      <c r="AW71" s="1156"/>
      <c r="AX71" s="1226"/>
      <c r="AY71" s="1222"/>
      <c r="AZ71" s="1224">
        <v>16</v>
      </c>
      <c r="BA71" s="1156">
        <v>14</v>
      </c>
      <c r="BB71" s="1156"/>
      <c r="BC71" s="1226">
        <v>60</v>
      </c>
      <c r="BD71" s="1222">
        <v>3</v>
      </c>
    </row>
    <row r="72" spans="1:56" s="272" customFormat="1" ht="63.75" customHeight="1" thickBot="1">
      <c r="A72" s="968" t="s">
        <v>530</v>
      </c>
      <c r="B72" s="927" t="s">
        <v>429</v>
      </c>
      <c r="C72" s="1233"/>
      <c r="D72" s="1229"/>
      <c r="E72" s="1229"/>
      <c r="F72" s="1229"/>
      <c r="G72" s="538"/>
      <c r="H72" s="1229"/>
      <c r="I72" s="539"/>
      <c r="J72" s="1230"/>
      <c r="K72" s="1258"/>
      <c r="L72" s="1231"/>
      <c r="M72" s="1217"/>
      <c r="N72" s="1217"/>
      <c r="O72" s="1217"/>
      <c r="P72" s="1257"/>
      <c r="Q72" s="1225"/>
      <c r="R72" s="1217"/>
      <c r="S72" s="1217"/>
      <c r="T72" s="540"/>
      <c r="U72" s="1257"/>
      <c r="V72" s="1225"/>
      <c r="W72" s="1217"/>
      <c r="X72" s="1217"/>
      <c r="Y72" s="540"/>
      <c r="Z72" s="1257"/>
      <c r="AA72" s="1264"/>
      <c r="AB72" s="1307"/>
      <c r="AC72" s="1262"/>
      <c r="AD72" s="1260"/>
      <c r="AE72" s="1305"/>
      <c r="AF72" s="1225"/>
      <c r="AG72" s="1217"/>
      <c r="AH72" s="1217"/>
      <c r="AI72" s="1243"/>
      <c r="AJ72" s="1223"/>
      <c r="AK72" s="1225"/>
      <c r="AL72" s="1217"/>
      <c r="AM72" s="1217"/>
      <c r="AN72" s="1217"/>
      <c r="AO72" s="1223"/>
      <c r="AP72" s="1225"/>
      <c r="AQ72" s="1217"/>
      <c r="AR72" s="1217"/>
      <c r="AS72" s="1217"/>
      <c r="AT72" s="1223"/>
      <c r="AU72" s="1225"/>
      <c r="AV72" s="1217"/>
      <c r="AW72" s="1217"/>
      <c r="AX72" s="1227"/>
      <c r="AY72" s="1223"/>
      <c r="AZ72" s="1225"/>
      <c r="BA72" s="1217"/>
      <c r="BB72" s="1217"/>
      <c r="BC72" s="1227"/>
      <c r="BD72" s="1223"/>
    </row>
    <row r="73" spans="1:56" s="272" customFormat="1" ht="36.75" customHeight="1" thickBot="1" thickTop="1">
      <c r="A73" s="1292" t="s">
        <v>330</v>
      </c>
      <c r="B73" s="1293"/>
      <c r="C73" s="296"/>
      <c r="D73" s="296">
        <v>1</v>
      </c>
      <c r="E73" s="296"/>
      <c r="F73" s="296"/>
      <c r="G73" s="296"/>
      <c r="H73" s="296"/>
      <c r="I73" s="296"/>
      <c r="J73" s="296">
        <f>SUM(J71:J72)</f>
        <v>3</v>
      </c>
      <c r="K73" s="296">
        <f>SUM(K71:K72)</f>
        <v>90</v>
      </c>
      <c r="L73" s="296">
        <f>SUM(L71:L72)</f>
        <v>30</v>
      </c>
      <c r="M73" s="296">
        <f>SUM(M71:M72)</f>
        <v>16</v>
      </c>
      <c r="N73" s="296">
        <f>SUM(N71:N72)</f>
        <v>14</v>
      </c>
      <c r="O73" s="296"/>
      <c r="P73" s="296">
        <f>SUM(P71:P72)</f>
        <v>60</v>
      </c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6">
        <f>SUM(AZ71:AZ72)</f>
        <v>16</v>
      </c>
      <c r="BA73" s="296">
        <f>SUM(BA71:BA72)</f>
        <v>14</v>
      </c>
      <c r="BB73" s="296"/>
      <c r="BC73" s="296">
        <f>SUM(BC71:BC72)</f>
        <v>60</v>
      </c>
      <c r="BD73" s="296">
        <f>SUM(BD71:BD72)</f>
        <v>3</v>
      </c>
    </row>
    <row r="74" spans="1:56" s="272" customFormat="1" ht="41.25" customHeight="1" thickBot="1" thickTop="1">
      <c r="A74" s="1292" t="s">
        <v>349</v>
      </c>
      <c r="B74" s="1293"/>
      <c r="C74" s="296">
        <f>C69+C73</f>
        <v>3</v>
      </c>
      <c r="D74" s="296">
        <f>D69+D73</f>
        <v>16</v>
      </c>
      <c r="E74" s="296"/>
      <c r="F74" s="296"/>
      <c r="G74" s="296"/>
      <c r="H74" s="296">
        <f>H69+H73</f>
        <v>3</v>
      </c>
      <c r="I74" s="296">
        <f>I69+I73</f>
        <v>1</v>
      </c>
      <c r="J74" s="296">
        <f aca="true" t="shared" si="9" ref="J74:BD74">J69+J73</f>
        <v>65</v>
      </c>
      <c r="K74" s="296">
        <f t="shared" si="9"/>
        <v>1950</v>
      </c>
      <c r="L74" s="296">
        <f t="shared" si="9"/>
        <v>620</v>
      </c>
      <c r="M74" s="296">
        <f t="shared" si="9"/>
        <v>168</v>
      </c>
      <c r="N74" s="296">
        <f t="shared" si="9"/>
        <v>438</v>
      </c>
      <c r="O74" s="296">
        <f t="shared" si="9"/>
        <v>14</v>
      </c>
      <c r="P74" s="296">
        <f t="shared" si="9"/>
        <v>1330</v>
      </c>
      <c r="Q74" s="296">
        <f t="shared" si="9"/>
        <v>40</v>
      </c>
      <c r="R74" s="296">
        <f t="shared" si="9"/>
        <v>66</v>
      </c>
      <c r="S74" s="296">
        <f t="shared" si="9"/>
        <v>14</v>
      </c>
      <c r="T74" s="296">
        <f t="shared" si="9"/>
        <v>270</v>
      </c>
      <c r="U74" s="296">
        <f t="shared" si="9"/>
        <v>13</v>
      </c>
      <c r="V74" s="296">
        <f t="shared" si="9"/>
        <v>32</v>
      </c>
      <c r="W74" s="296">
        <f t="shared" si="9"/>
        <v>78</v>
      </c>
      <c r="X74" s="296"/>
      <c r="Y74" s="296">
        <f t="shared" si="9"/>
        <v>250</v>
      </c>
      <c r="Z74" s="296">
        <f t="shared" si="9"/>
        <v>12</v>
      </c>
      <c r="AA74" s="296">
        <f t="shared" si="9"/>
        <v>16</v>
      </c>
      <c r="AB74" s="296">
        <f t="shared" si="9"/>
        <v>64</v>
      </c>
      <c r="AC74" s="296"/>
      <c r="AD74" s="296">
        <f t="shared" si="9"/>
        <v>160</v>
      </c>
      <c r="AE74" s="296">
        <f t="shared" si="9"/>
        <v>8</v>
      </c>
      <c r="AF74" s="296">
        <f t="shared" si="9"/>
        <v>32</v>
      </c>
      <c r="AG74" s="296">
        <f t="shared" si="9"/>
        <v>78</v>
      </c>
      <c r="AH74" s="296"/>
      <c r="AI74" s="296">
        <f t="shared" si="9"/>
        <v>250</v>
      </c>
      <c r="AJ74" s="296">
        <f t="shared" si="9"/>
        <v>12</v>
      </c>
      <c r="AK74" s="296">
        <f t="shared" si="9"/>
        <v>0</v>
      </c>
      <c r="AL74" s="296">
        <f t="shared" si="9"/>
        <v>50</v>
      </c>
      <c r="AM74" s="296"/>
      <c r="AN74" s="296">
        <f t="shared" si="9"/>
        <v>100</v>
      </c>
      <c r="AO74" s="296">
        <f t="shared" si="9"/>
        <v>5</v>
      </c>
      <c r="AP74" s="296">
        <f t="shared" si="9"/>
        <v>16</v>
      </c>
      <c r="AQ74" s="296">
        <f t="shared" si="9"/>
        <v>34</v>
      </c>
      <c r="AR74" s="296"/>
      <c r="AS74" s="296">
        <f t="shared" si="9"/>
        <v>100</v>
      </c>
      <c r="AT74" s="296">
        <f t="shared" si="9"/>
        <v>5</v>
      </c>
      <c r="AU74" s="296">
        <f t="shared" si="9"/>
        <v>16</v>
      </c>
      <c r="AV74" s="296">
        <f t="shared" si="9"/>
        <v>34</v>
      </c>
      <c r="AW74" s="296"/>
      <c r="AX74" s="296">
        <f t="shared" si="9"/>
        <v>100</v>
      </c>
      <c r="AY74" s="296">
        <f t="shared" si="9"/>
        <v>5</v>
      </c>
      <c r="AZ74" s="296">
        <f t="shared" si="9"/>
        <v>16</v>
      </c>
      <c r="BA74" s="296">
        <f t="shared" si="9"/>
        <v>34</v>
      </c>
      <c r="BB74" s="296"/>
      <c r="BC74" s="296">
        <f t="shared" si="9"/>
        <v>100</v>
      </c>
      <c r="BD74" s="296">
        <f t="shared" si="9"/>
        <v>5</v>
      </c>
    </row>
    <row r="75" spans="1:56" s="272" customFormat="1" ht="30" customHeight="1" thickBot="1" thickTop="1">
      <c r="A75" s="1300" t="s">
        <v>520</v>
      </c>
      <c r="B75" s="1248"/>
      <c r="C75" s="1248"/>
      <c r="D75" s="1248"/>
      <c r="E75" s="1248"/>
      <c r="F75" s="1248"/>
      <c r="G75" s="1248"/>
      <c r="H75" s="1248"/>
      <c r="I75" s="1248"/>
      <c r="J75" s="1248"/>
      <c r="K75" s="1248"/>
      <c r="L75" s="1248"/>
      <c r="M75" s="1248"/>
      <c r="N75" s="1248"/>
      <c r="O75" s="1248"/>
      <c r="P75" s="1248"/>
      <c r="Q75" s="1248"/>
      <c r="R75" s="1248"/>
      <c r="S75" s="1248"/>
      <c r="T75" s="1248"/>
      <c r="U75" s="1248"/>
      <c r="V75" s="1248"/>
      <c r="W75" s="1248"/>
      <c r="X75" s="1248"/>
      <c r="Y75" s="1248"/>
      <c r="Z75" s="1248"/>
      <c r="AA75" s="1248"/>
      <c r="AB75" s="1248"/>
      <c r="AC75" s="1248"/>
      <c r="AD75" s="1248"/>
      <c r="AE75" s="1248"/>
      <c r="AF75" s="1248"/>
      <c r="AG75" s="1248"/>
      <c r="AH75" s="1248"/>
      <c r="AI75" s="1248"/>
      <c r="AJ75" s="1248"/>
      <c r="AK75" s="1248"/>
      <c r="AL75" s="1248"/>
      <c r="AM75" s="1248"/>
      <c r="AN75" s="1248"/>
      <c r="AO75" s="1248"/>
      <c r="AP75" s="1248"/>
      <c r="AQ75" s="1248"/>
      <c r="AR75" s="1248"/>
      <c r="AS75" s="1248"/>
      <c r="AT75" s="1248"/>
      <c r="AU75" s="1248"/>
      <c r="AV75" s="1248"/>
      <c r="AW75" s="1248"/>
      <c r="AX75" s="1248"/>
      <c r="AY75" s="1248"/>
      <c r="AZ75" s="1248"/>
      <c r="BA75" s="1248"/>
      <c r="BB75" s="1248"/>
      <c r="BC75" s="1248"/>
      <c r="BD75" s="1250"/>
    </row>
    <row r="76" spans="1:56" s="272" customFormat="1" ht="35.25" customHeight="1" thickBot="1" thickTop="1">
      <c r="A76" s="1300" t="s">
        <v>521</v>
      </c>
      <c r="B76" s="1248"/>
      <c r="C76" s="1248"/>
      <c r="D76" s="1248"/>
      <c r="E76" s="1248"/>
      <c r="F76" s="1248"/>
      <c r="G76" s="1249"/>
      <c r="H76" s="1248"/>
      <c r="I76" s="1248"/>
      <c r="J76" s="1248"/>
      <c r="K76" s="1248"/>
      <c r="L76" s="1248"/>
      <c r="M76" s="1248"/>
      <c r="N76" s="1248"/>
      <c r="O76" s="1248"/>
      <c r="P76" s="1248"/>
      <c r="Q76" s="1248"/>
      <c r="R76" s="1248"/>
      <c r="S76" s="1248"/>
      <c r="T76" s="1248"/>
      <c r="U76" s="1248"/>
      <c r="V76" s="1248"/>
      <c r="W76" s="1248"/>
      <c r="X76" s="1248"/>
      <c r="Y76" s="1248"/>
      <c r="Z76" s="1248"/>
      <c r="AA76" s="1248"/>
      <c r="AB76" s="1248"/>
      <c r="AC76" s="1248"/>
      <c r="AD76" s="1248"/>
      <c r="AE76" s="1248"/>
      <c r="AF76" s="1248"/>
      <c r="AG76" s="1248"/>
      <c r="AH76" s="1248"/>
      <c r="AI76" s="1248"/>
      <c r="AJ76" s="1248"/>
      <c r="AK76" s="1248"/>
      <c r="AL76" s="1248"/>
      <c r="AM76" s="1248"/>
      <c r="AN76" s="1248"/>
      <c r="AO76" s="1248"/>
      <c r="AP76" s="1248"/>
      <c r="AQ76" s="1248"/>
      <c r="AR76" s="1248"/>
      <c r="AS76" s="1248"/>
      <c r="AT76" s="1248"/>
      <c r="AU76" s="1248"/>
      <c r="AV76" s="1248"/>
      <c r="AW76" s="1248"/>
      <c r="AX76" s="1248"/>
      <c r="AY76" s="1248"/>
      <c r="AZ76" s="1248"/>
      <c r="BA76" s="1248"/>
      <c r="BB76" s="1248"/>
      <c r="BC76" s="1248"/>
      <c r="BD76" s="1250"/>
    </row>
    <row r="77" spans="1:56" s="272" customFormat="1" ht="65.25" customHeight="1" thickBot="1" thickTop="1">
      <c r="A77" s="898">
        <v>13</v>
      </c>
      <c r="B77" s="957" t="s">
        <v>430</v>
      </c>
      <c r="C77" s="804" t="s">
        <v>334</v>
      </c>
      <c r="D77" s="743"/>
      <c r="E77" s="743"/>
      <c r="F77" s="796"/>
      <c r="G77" s="896"/>
      <c r="H77" s="800" t="s">
        <v>334</v>
      </c>
      <c r="I77" s="744"/>
      <c r="J77" s="345">
        <f>U77+Z77+AE77+AJ77+AO77+AT77+AY77+BD77</f>
        <v>9</v>
      </c>
      <c r="K77" s="894">
        <f>J77*30</f>
        <v>270</v>
      </c>
      <c r="L77" s="523">
        <f aca="true" t="shared" si="10" ref="L77:L86">M77+N77+O77</f>
        <v>70</v>
      </c>
      <c r="M77" s="494">
        <f aca="true" t="shared" si="11" ref="M77:O78">Q77+V77+AA77+AF77+AK77+AP77+AU77+AZ77</f>
        <v>32</v>
      </c>
      <c r="N77" s="494"/>
      <c r="O77" s="494">
        <f t="shared" si="11"/>
        <v>38</v>
      </c>
      <c r="P77" s="495">
        <f aca="true" t="shared" si="12" ref="P77:P86">K77-L77</f>
        <v>200</v>
      </c>
      <c r="Q77" s="745">
        <v>16</v>
      </c>
      <c r="R77" s="746"/>
      <c r="S77" s="494">
        <v>24</v>
      </c>
      <c r="T77" s="255">
        <v>110</v>
      </c>
      <c r="U77" s="273">
        <v>5</v>
      </c>
      <c r="V77" s="256">
        <v>16</v>
      </c>
      <c r="W77" s="494"/>
      <c r="X77" s="494">
        <v>14</v>
      </c>
      <c r="Y77" s="255">
        <v>90</v>
      </c>
      <c r="Z77" s="273">
        <v>4</v>
      </c>
      <c r="AA77" s="487"/>
      <c r="AB77" s="348"/>
      <c r="AC77" s="348"/>
      <c r="AD77" s="488"/>
      <c r="AE77" s="489"/>
      <c r="AF77" s="487"/>
      <c r="AG77" s="348"/>
      <c r="AH77" s="348"/>
      <c r="AI77" s="488"/>
      <c r="AJ77" s="489"/>
      <c r="AK77" s="487"/>
      <c r="AL77" s="348"/>
      <c r="AM77" s="348"/>
      <c r="AN77" s="488"/>
      <c r="AO77" s="489"/>
      <c r="AP77" s="487"/>
      <c r="AQ77" s="348"/>
      <c r="AR77" s="348"/>
      <c r="AS77" s="488"/>
      <c r="AT77" s="198"/>
      <c r="AU77" s="197"/>
      <c r="AV77" s="502"/>
      <c r="AW77" s="502"/>
      <c r="AX77" s="254"/>
      <c r="AY77" s="204"/>
      <c r="AZ77" s="201"/>
      <c r="BA77" s="201"/>
      <c r="BB77" s="201"/>
      <c r="BC77" s="822"/>
      <c r="BD77" s="821"/>
    </row>
    <row r="78" spans="1:56" s="272" customFormat="1" ht="63" customHeight="1" thickBot="1">
      <c r="A78" s="935">
        <v>14</v>
      </c>
      <c r="B78" s="958" t="s">
        <v>441</v>
      </c>
      <c r="C78" s="747" t="s">
        <v>45</v>
      </c>
      <c r="D78" s="205"/>
      <c r="E78" s="205"/>
      <c r="F78" s="541"/>
      <c r="G78" s="800"/>
      <c r="H78" s="800"/>
      <c r="I78" s="748" t="s">
        <v>45</v>
      </c>
      <c r="J78" s="345">
        <f>U78+Z78+AE78+AJ78+AO78+AT78+AY78+BD78</f>
        <v>12</v>
      </c>
      <c r="K78" s="448">
        <f>J78*30</f>
        <v>360</v>
      </c>
      <c r="L78" s="346">
        <f t="shared" si="10"/>
        <v>90</v>
      </c>
      <c r="M78" s="348">
        <f t="shared" si="11"/>
        <v>48</v>
      </c>
      <c r="N78" s="348">
        <f t="shared" si="11"/>
        <v>42</v>
      </c>
      <c r="O78" s="348"/>
      <c r="P78" s="495">
        <f t="shared" si="12"/>
        <v>270</v>
      </c>
      <c r="Q78" s="487">
        <v>16</v>
      </c>
      <c r="R78" s="348">
        <v>14</v>
      </c>
      <c r="S78" s="348"/>
      <c r="T78" s="488">
        <v>90</v>
      </c>
      <c r="U78" s="489">
        <v>4</v>
      </c>
      <c r="V78" s="521">
        <v>16</v>
      </c>
      <c r="W78" s="749">
        <v>14</v>
      </c>
      <c r="X78" s="348"/>
      <c r="Y78" s="488">
        <v>90</v>
      </c>
      <c r="Z78" s="520">
        <v>4</v>
      </c>
      <c r="AA78" s="487">
        <v>16</v>
      </c>
      <c r="AB78" s="348">
        <v>14</v>
      </c>
      <c r="AC78" s="348"/>
      <c r="AD78" s="488">
        <v>90</v>
      </c>
      <c r="AE78" s="489">
        <v>4</v>
      </c>
      <c r="AF78" s="487"/>
      <c r="AG78" s="348"/>
      <c r="AH78" s="348"/>
      <c r="AI78" s="488"/>
      <c r="AJ78" s="489"/>
      <c r="AK78" s="487"/>
      <c r="AL78" s="502"/>
      <c r="AM78" s="502"/>
      <c r="AN78" s="254"/>
      <c r="AO78" s="204"/>
      <c r="AP78" s="197"/>
      <c r="AQ78" s="502"/>
      <c r="AR78" s="502"/>
      <c r="AS78" s="254"/>
      <c r="AT78" s="276"/>
      <c r="AU78" s="197"/>
      <c r="AV78" s="502"/>
      <c r="AW78" s="502"/>
      <c r="AX78" s="254"/>
      <c r="AY78" s="204"/>
      <c r="AZ78" s="197"/>
      <c r="BA78" s="502"/>
      <c r="BB78" s="502"/>
      <c r="BC78" s="254"/>
      <c r="BD78" s="204"/>
    </row>
    <row r="79" spans="1:56" s="272" customFormat="1" ht="47.25" customHeight="1" thickBot="1">
      <c r="A79" s="935">
        <v>15</v>
      </c>
      <c r="B79" s="959" t="s">
        <v>442</v>
      </c>
      <c r="C79" s="444" t="s">
        <v>297</v>
      </c>
      <c r="D79" s="205" t="s">
        <v>405</v>
      </c>
      <c r="E79" s="205"/>
      <c r="F79" s="824"/>
      <c r="G79" s="823" t="s">
        <v>45</v>
      </c>
      <c r="H79" s="351"/>
      <c r="I79" s="748"/>
      <c r="J79" s="345">
        <f aca="true" t="shared" si="13" ref="J79:J86">U79+Z79+AE79+AJ79+AO79+AT79+AY79+BD79</f>
        <v>12</v>
      </c>
      <c r="K79" s="448">
        <f aca="true" t="shared" si="14" ref="K79:K86">J79*30</f>
        <v>360</v>
      </c>
      <c r="L79" s="346">
        <f t="shared" si="10"/>
        <v>110</v>
      </c>
      <c r="M79" s="348"/>
      <c r="N79" s="348"/>
      <c r="O79" s="348">
        <f aca="true" t="shared" si="15" ref="O79:O84">S79+X79+AC79+AH79+AM79+AR79+AW79+BB79</f>
        <v>110</v>
      </c>
      <c r="P79" s="495">
        <f t="shared" si="12"/>
        <v>250</v>
      </c>
      <c r="Q79" s="521"/>
      <c r="R79" s="318"/>
      <c r="S79" s="348">
        <v>40</v>
      </c>
      <c r="T79" s="488">
        <v>80</v>
      </c>
      <c r="U79" s="489">
        <v>4</v>
      </c>
      <c r="V79" s="487"/>
      <c r="W79" s="348"/>
      <c r="X79" s="348">
        <v>30</v>
      </c>
      <c r="Y79" s="488">
        <v>90</v>
      </c>
      <c r="Z79" s="489">
        <v>4</v>
      </c>
      <c r="AA79" s="487"/>
      <c r="AB79" s="348"/>
      <c r="AC79" s="348">
        <v>40</v>
      </c>
      <c r="AD79" s="488">
        <v>80</v>
      </c>
      <c r="AE79" s="489">
        <v>4</v>
      </c>
      <c r="AF79" s="201"/>
      <c r="AG79" s="201"/>
      <c r="AH79" s="201"/>
      <c r="AI79" s="342"/>
      <c r="AJ79" s="489"/>
      <c r="AK79" s="487"/>
      <c r="AL79" s="502"/>
      <c r="AM79" s="502"/>
      <c r="AN79" s="254"/>
      <c r="AO79" s="204"/>
      <c r="AP79" s="197"/>
      <c r="AQ79" s="502"/>
      <c r="AR79" s="502"/>
      <c r="AS79" s="254"/>
      <c r="AT79" s="276"/>
      <c r="AU79" s="197"/>
      <c r="AV79" s="502"/>
      <c r="AW79" s="502"/>
      <c r="AX79" s="254"/>
      <c r="AY79" s="204"/>
      <c r="AZ79" s="197"/>
      <c r="BA79" s="502"/>
      <c r="BB79" s="502"/>
      <c r="BC79" s="254"/>
      <c r="BD79" s="204"/>
    </row>
    <row r="80" spans="1:56" s="272" customFormat="1" ht="45" customHeight="1" thickBot="1">
      <c r="A80" s="936">
        <v>16</v>
      </c>
      <c r="B80" s="960" t="s">
        <v>431</v>
      </c>
      <c r="C80" s="444"/>
      <c r="D80" s="205" t="s">
        <v>334</v>
      </c>
      <c r="E80" s="298"/>
      <c r="F80" s="541"/>
      <c r="G80" s="266" t="s">
        <v>334</v>
      </c>
      <c r="H80" s="351"/>
      <c r="I80" s="275"/>
      <c r="J80" s="345">
        <f t="shared" si="13"/>
        <v>7</v>
      </c>
      <c r="K80" s="448">
        <f t="shared" si="14"/>
        <v>210</v>
      </c>
      <c r="L80" s="346">
        <f t="shared" si="10"/>
        <v>70</v>
      </c>
      <c r="M80" s="348">
        <f aca="true" t="shared" si="16" ref="M80:M86">Q80+V80+AA80+AF80+AK80+AP80+AU80+AZ80</f>
        <v>16</v>
      </c>
      <c r="N80" s="348"/>
      <c r="O80" s="348">
        <f t="shared" si="15"/>
        <v>54</v>
      </c>
      <c r="P80" s="495">
        <f t="shared" si="12"/>
        <v>140</v>
      </c>
      <c r="Q80" s="201">
        <v>8</v>
      </c>
      <c r="R80" s="201"/>
      <c r="S80" s="201">
        <v>22</v>
      </c>
      <c r="T80" s="202">
        <v>60</v>
      </c>
      <c r="U80" s="489">
        <v>3</v>
      </c>
      <c r="V80" s="487">
        <v>8</v>
      </c>
      <c r="W80" s="348"/>
      <c r="X80" s="348">
        <v>32</v>
      </c>
      <c r="Y80" s="488">
        <v>80</v>
      </c>
      <c r="Z80" s="489">
        <v>4</v>
      </c>
      <c r="AA80" s="487"/>
      <c r="AB80" s="348"/>
      <c r="AC80" s="348"/>
      <c r="AD80" s="488"/>
      <c r="AE80" s="489"/>
      <c r="AF80" s="343"/>
      <c r="AG80" s="201"/>
      <c r="AH80" s="201"/>
      <c r="AI80" s="342"/>
      <c r="AJ80" s="489"/>
      <c r="AK80" s="487"/>
      <c r="AL80" s="502"/>
      <c r="AM80" s="502"/>
      <c r="AN80" s="254"/>
      <c r="AO80" s="204"/>
      <c r="AP80" s="197"/>
      <c r="AQ80" s="502"/>
      <c r="AR80" s="502"/>
      <c r="AS80" s="254"/>
      <c r="AT80" s="276"/>
      <c r="AU80" s="197"/>
      <c r="AV80" s="502"/>
      <c r="AW80" s="502"/>
      <c r="AX80" s="254"/>
      <c r="AY80" s="204"/>
      <c r="AZ80" s="197"/>
      <c r="BA80" s="502"/>
      <c r="BB80" s="502"/>
      <c r="BC80" s="254"/>
      <c r="BD80" s="204"/>
    </row>
    <row r="81" spans="1:56" s="272" customFormat="1" ht="26.25" customHeight="1" thickBot="1">
      <c r="A81" s="938">
        <v>17</v>
      </c>
      <c r="B81" s="963" t="s">
        <v>467</v>
      </c>
      <c r="C81" s="493">
        <v>5</v>
      </c>
      <c r="D81" s="484"/>
      <c r="E81" s="484"/>
      <c r="F81" s="542"/>
      <c r="G81" s="344"/>
      <c r="H81" s="526"/>
      <c r="I81" s="344"/>
      <c r="J81" s="789">
        <f t="shared" si="13"/>
        <v>5</v>
      </c>
      <c r="K81" s="790">
        <f t="shared" si="14"/>
        <v>150</v>
      </c>
      <c r="L81" s="787">
        <f t="shared" si="10"/>
        <v>40</v>
      </c>
      <c r="M81" s="348">
        <f t="shared" si="16"/>
        <v>24</v>
      </c>
      <c r="N81" s="348"/>
      <c r="O81" s="348">
        <f>S81+X81+AC81+AH81+AM81+AR81+AW81+BB81</f>
        <v>16</v>
      </c>
      <c r="P81" s="495">
        <f t="shared" si="12"/>
        <v>110</v>
      </c>
      <c r="Q81" s="487"/>
      <c r="R81" s="348"/>
      <c r="S81" s="348"/>
      <c r="T81" s="348"/>
      <c r="U81" s="486"/>
      <c r="V81" s="487"/>
      <c r="W81" s="348"/>
      <c r="X81" s="348"/>
      <c r="Y81" s="348"/>
      <c r="Z81" s="489"/>
      <c r="AA81" s="487"/>
      <c r="AB81" s="348"/>
      <c r="AC81" s="348"/>
      <c r="AD81" s="488"/>
      <c r="AE81" s="489"/>
      <c r="AF81" s="487"/>
      <c r="AG81" s="348"/>
      <c r="AH81" s="348"/>
      <c r="AI81" s="488"/>
      <c r="AJ81" s="489"/>
      <c r="AK81" s="487">
        <v>24</v>
      </c>
      <c r="AL81" s="348"/>
      <c r="AM81" s="348">
        <v>16</v>
      </c>
      <c r="AN81" s="348">
        <v>110</v>
      </c>
      <c r="AO81" s="489">
        <v>5</v>
      </c>
      <c r="AP81" s="487"/>
      <c r="AQ81" s="502"/>
      <c r="AR81" s="502"/>
      <c r="AS81" s="254"/>
      <c r="AT81" s="204"/>
      <c r="AU81" s="487"/>
      <c r="AV81" s="502"/>
      <c r="AW81" s="502"/>
      <c r="AX81" s="254"/>
      <c r="AY81" s="204"/>
      <c r="AZ81" s="487"/>
      <c r="BA81" s="502"/>
      <c r="BB81" s="502"/>
      <c r="BC81" s="254"/>
      <c r="BD81" s="204"/>
    </row>
    <row r="82" spans="1:56" s="272" customFormat="1" ht="48" customHeight="1" thickBot="1">
      <c r="A82" s="937">
        <v>18</v>
      </c>
      <c r="B82" s="961" t="s">
        <v>397</v>
      </c>
      <c r="C82" s="445" t="s">
        <v>400</v>
      </c>
      <c r="D82" s="347"/>
      <c r="E82" s="347"/>
      <c r="F82" s="797"/>
      <c r="G82" s="801"/>
      <c r="H82" s="323">
        <v>3</v>
      </c>
      <c r="I82" s="323"/>
      <c r="J82" s="345">
        <f t="shared" si="13"/>
        <v>5</v>
      </c>
      <c r="K82" s="448">
        <f t="shared" si="14"/>
        <v>150</v>
      </c>
      <c r="L82" s="346">
        <f t="shared" si="10"/>
        <v>40</v>
      </c>
      <c r="M82" s="348">
        <f t="shared" si="16"/>
        <v>24</v>
      </c>
      <c r="N82" s="348">
        <f>R82+W82+AB82+AG82+AL82+AQ82+AV82+BA82</f>
        <v>16</v>
      </c>
      <c r="O82" s="348"/>
      <c r="P82" s="495">
        <f t="shared" si="12"/>
        <v>110</v>
      </c>
      <c r="Q82" s="277"/>
      <c r="R82" s="494"/>
      <c r="S82" s="494"/>
      <c r="T82" s="255"/>
      <c r="U82" s="495"/>
      <c r="V82" s="256"/>
      <c r="W82" s="348"/>
      <c r="X82" s="348"/>
      <c r="Y82" s="488"/>
      <c r="Z82" s="489"/>
      <c r="AA82" s="487">
        <v>24</v>
      </c>
      <c r="AB82" s="348">
        <v>16</v>
      </c>
      <c r="AC82" s="348"/>
      <c r="AD82" s="488">
        <v>90</v>
      </c>
      <c r="AE82" s="489">
        <v>5</v>
      </c>
      <c r="AF82" s="487"/>
      <c r="AG82" s="348"/>
      <c r="AH82" s="348"/>
      <c r="AI82" s="488"/>
      <c r="AJ82" s="489"/>
      <c r="AK82" s="487"/>
      <c r="AL82" s="502"/>
      <c r="AM82" s="502"/>
      <c r="AN82" s="254"/>
      <c r="AO82" s="204"/>
      <c r="AP82" s="487"/>
      <c r="AQ82" s="502"/>
      <c r="AR82" s="502"/>
      <c r="AS82" s="254"/>
      <c r="AT82" s="204"/>
      <c r="AU82" s="197"/>
      <c r="AV82" s="502"/>
      <c r="AW82" s="502"/>
      <c r="AX82" s="254"/>
      <c r="AY82" s="204"/>
      <c r="AZ82" s="197"/>
      <c r="BA82" s="502"/>
      <c r="BB82" s="502"/>
      <c r="BC82" s="254"/>
      <c r="BD82" s="204"/>
    </row>
    <row r="83" spans="1:56" s="272" customFormat="1" ht="51.75" customHeight="1" thickBot="1">
      <c r="A83" s="935">
        <v>19</v>
      </c>
      <c r="B83" s="963" t="s">
        <v>357</v>
      </c>
      <c r="C83" s="820" t="s">
        <v>417</v>
      </c>
      <c r="D83" s="499"/>
      <c r="E83" s="499" t="s">
        <v>528</v>
      </c>
      <c r="F83" s="798"/>
      <c r="G83" s="801" t="s">
        <v>473</v>
      </c>
      <c r="H83" s="326"/>
      <c r="I83" s="820" t="s">
        <v>417</v>
      </c>
      <c r="J83" s="345">
        <f t="shared" si="13"/>
        <v>34</v>
      </c>
      <c r="K83" s="448">
        <f t="shared" si="14"/>
        <v>1020</v>
      </c>
      <c r="L83" s="346">
        <f t="shared" si="10"/>
        <v>280</v>
      </c>
      <c r="M83" s="348"/>
      <c r="N83" s="348"/>
      <c r="O83" s="348">
        <f t="shared" si="15"/>
        <v>280</v>
      </c>
      <c r="P83" s="495">
        <f t="shared" si="12"/>
        <v>740</v>
      </c>
      <c r="Q83" s="487"/>
      <c r="R83" s="348"/>
      <c r="S83" s="348"/>
      <c r="T83" s="488"/>
      <c r="U83" s="486"/>
      <c r="V83" s="487"/>
      <c r="W83" s="348"/>
      <c r="X83" s="348"/>
      <c r="Y83" s="488"/>
      <c r="Z83" s="489"/>
      <c r="AA83" s="487"/>
      <c r="AB83" s="348"/>
      <c r="AC83" s="348">
        <v>40</v>
      </c>
      <c r="AD83" s="488">
        <v>110</v>
      </c>
      <c r="AE83" s="489">
        <v>5</v>
      </c>
      <c r="AF83" s="487"/>
      <c r="AG83" s="348"/>
      <c r="AH83" s="348">
        <v>50</v>
      </c>
      <c r="AI83" s="488">
        <v>130</v>
      </c>
      <c r="AJ83" s="489">
        <v>6</v>
      </c>
      <c r="AK83" s="487"/>
      <c r="AL83" s="502"/>
      <c r="AM83" s="502">
        <v>40</v>
      </c>
      <c r="AN83" s="254">
        <v>110</v>
      </c>
      <c r="AO83" s="204">
        <v>5</v>
      </c>
      <c r="AP83" s="487"/>
      <c r="AQ83" s="502"/>
      <c r="AR83" s="502">
        <v>50</v>
      </c>
      <c r="AS83" s="254">
        <v>130</v>
      </c>
      <c r="AT83" s="204">
        <v>6</v>
      </c>
      <c r="AU83" s="197"/>
      <c r="AV83" s="502"/>
      <c r="AW83" s="502">
        <v>60</v>
      </c>
      <c r="AX83" s="254">
        <v>150</v>
      </c>
      <c r="AY83" s="204">
        <v>7</v>
      </c>
      <c r="AZ83" s="197"/>
      <c r="BA83" s="502"/>
      <c r="BB83" s="502">
        <v>40</v>
      </c>
      <c r="BC83" s="254">
        <v>110</v>
      </c>
      <c r="BD83" s="204">
        <v>5</v>
      </c>
    </row>
    <row r="84" spans="1:56" s="272" customFormat="1" ht="45.75" customHeight="1" thickBot="1">
      <c r="A84" s="939">
        <v>20</v>
      </c>
      <c r="B84" s="963" t="s">
        <v>516</v>
      </c>
      <c r="C84" s="525" t="s">
        <v>299</v>
      </c>
      <c r="D84" s="267"/>
      <c r="E84" s="267"/>
      <c r="F84" s="798"/>
      <c r="G84" s="801"/>
      <c r="H84" s="326">
        <v>4</v>
      </c>
      <c r="I84" s="323"/>
      <c r="J84" s="345">
        <f>U84+Z84+AE84+AJ84+AO84+AT84+AY84+BD84</f>
        <v>5</v>
      </c>
      <c r="K84" s="448">
        <f>J84*30</f>
        <v>150</v>
      </c>
      <c r="L84" s="346">
        <f t="shared" si="10"/>
        <v>40</v>
      </c>
      <c r="M84" s="348">
        <f t="shared" si="16"/>
        <v>24</v>
      </c>
      <c r="N84" s="348"/>
      <c r="O84" s="348">
        <f t="shared" si="15"/>
        <v>16</v>
      </c>
      <c r="P84" s="495">
        <f t="shared" si="12"/>
        <v>110</v>
      </c>
      <c r="Q84" s="487"/>
      <c r="R84" s="348"/>
      <c r="S84" s="348"/>
      <c r="T84" s="488"/>
      <c r="U84" s="486"/>
      <c r="V84" s="487"/>
      <c r="W84" s="348"/>
      <c r="X84" s="348"/>
      <c r="Y84" s="488"/>
      <c r="Z84" s="489"/>
      <c r="AA84" s="487"/>
      <c r="AB84" s="348"/>
      <c r="AC84" s="348"/>
      <c r="AD84" s="488"/>
      <c r="AE84" s="489"/>
      <c r="AF84" s="487">
        <v>24</v>
      </c>
      <c r="AG84" s="502"/>
      <c r="AH84" s="502">
        <v>16</v>
      </c>
      <c r="AI84" s="254">
        <v>110</v>
      </c>
      <c r="AJ84" s="204">
        <v>5</v>
      </c>
      <c r="AK84" s="487"/>
      <c r="AL84" s="502"/>
      <c r="AM84" s="502"/>
      <c r="AN84" s="254"/>
      <c r="AO84" s="204"/>
      <c r="AP84" s="487"/>
      <c r="AQ84" s="502"/>
      <c r="AR84" s="502"/>
      <c r="AS84" s="254"/>
      <c r="AT84" s="204"/>
      <c r="AU84" s="197"/>
      <c r="AV84" s="502"/>
      <c r="AW84" s="502"/>
      <c r="AX84" s="254"/>
      <c r="AY84" s="204"/>
      <c r="AZ84" s="197"/>
      <c r="BA84" s="502"/>
      <c r="BB84" s="502"/>
      <c r="BC84" s="254"/>
      <c r="BD84" s="204"/>
    </row>
    <row r="85" spans="1:56" s="272" customFormat="1" ht="48" customHeight="1" thickBot="1">
      <c r="A85" s="905">
        <v>21</v>
      </c>
      <c r="B85" s="963" t="s">
        <v>407</v>
      </c>
      <c r="C85" s="805" t="s">
        <v>97</v>
      </c>
      <c r="D85" s="347"/>
      <c r="E85" s="347"/>
      <c r="F85" s="797"/>
      <c r="G85" s="801"/>
      <c r="H85" s="323">
        <v>5</v>
      </c>
      <c r="I85" s="323"/>
      <c r="J85" s="345">
        <f t="shared" si="13"/>
        <v>4</v>
      </c>
      <c r="K85" s="448">
        <f t="shared" si="14"/>
        <v>120</v>
      </c>
      <c r="L85" s="346">
        <f t="shared" si="10"/>
        <v>30</v>
      </c>
      <c r="M85" s="348">
        <f t="shared" si="16"/>
        <v>16</v>
      </c>
      <c r="N85" s="348">
        <f>R85+W85+AB85+AG85+AL85+AQ85+AV85+BA85</f>
        <v>14</v>
      </c>
      <c r="O85" s="348"/>
      <c r="P85" s="495">
        <f t="shared" si="12"/>
        <v>90</v>
      </c>
      <c r="Q85" s="479"/>
      <c r="R85" s="480"/>
      <c r="S85" s="502"/>
      <c r="T85" s="254"/>
      <c r="U85" s="486"/>
      <c r="V85" s="481"/>
      <c r="W85" s="482"/>
      <c r="X85" s="482"/>
      <c r="Y85" s="483"/>
      <c r="Z85" s="489"/>
      <c r="AA85" s="487"/>
      <c r="AB85" s="348"/>
      <c r="AC85" s="348"/>
      <c r="AD85" s="488"/>
      <c r="AE85" s="489"/>
      <c r="AF85" s="487"/>
      <c r="AG85" s="348"/>
      <c r="AH85" s="348"/>
      <c r="AI85" s="488"/>
      <c r="AJ85" s="489"/>
      <c r="AK85" s="487">
        <v>16</v>
      </c>
      <c r="AL85" s="502">
        <v>14</v>
      </c>
      <c r="AM85" s="502"/>
      <c r="AN85" s="254">
        <v>90</v>
      </c>
      <c r="AO85" s="204">
        <v>4</v>
      </c>
      <c r="AP85" s="487"/>
      <c r="AQ85" s="502"/>
      <c r="AR85" s="502"/>
      <c r="AS85" s="254"/>
      <c r="AT85" s="204"/>
      <c r="AU85" s="197"/>
      <c r="AV85" s="502"/>
      <c r="AW85" s="502"/>
      <c r="AX85" s="254"/>
      <c r="AY85" s="204"/>
      <c r="AZ85" s="197"/>
      <c r="BA85" s="502"/>
      <c r="BB85" s="502"/>
      <c r="BC85" s="254"/>
      <c r="BD85" s="204"/>
    </row>
    <row r="86" spans="1:56" s="272" customFormat="1" ht="30.75" customHeight="1" thickBot="1">
      <c r="A86" s="940">
        <v>22</v>
      </c>
      <c r="B86" s="962" t="s">
        <v>474</v>
      </c>
      <c r="C86" s="806" t="s">
        <v>111</v>
      </c>
      <c r="D86" s="196"/>
      <c r="E86" s="268"/>
      <c r="F86" s="799"/>
      <c r="G86" s="802"/>
      <c r="H86" s="350"/>
      <c r="I86" s="266" t="s">
        <v>111</v>
      </c>
      <c r="J86" s="345">
        <f t="shared" si="13"/>
        <v>4</v>
      </c>
      <c r="K86" s="448">
        <f t="shared" si="14"/>
        <v>120</v>
      </c>
      <c r="L86" s="346">
        <f t="shared" si="10"/>
        <v>30</v>
      </c>
      <c r="M86" s="348">
        <f t="shared" si="16"/>
        <v>16</v>
      </c>
      <c r="N86" s="348">
        <f>R86+W86+AB86+AG86+AL86+AQ86+AV86+BA86</f>
        <v>14</v>
      </c>
      <c r="O86" s="348"/>
      <c r="P86" s="495">
        <f t="shared" si="12"/>
        <v>90</v>
      </c>
      <c r="Q86" s="274"/>
      <c r="R86" s="348"/>
      <c r="S86" s="348"/>
      <c r="T86" s="488"/>
      <c r="U86" s="198"/>
      <c r="V86" s="487"/>
      <c r="W86" s="348"/>
      <c r="X86" s="502"/>
      <c r="Y86" s="254"/>
      <c r="Z86" s="198"/>
      <c r="AA86" s="269"/>
      <c r="AB86" s="270"/>
      <c r="AC86" s="270"/>
      <c r="AD86" s="271"/>
      <c r="AE86" s="489"/>
      <c r="AF86" s="269"/>
      <c r="AG86" s="270"/>
      <c r="AH86" s="270"/>
      <c r="AI86" s="271"/>
      <c r="AJ86" s="489"/>
      <c r="AK86" s="487"/>
      <c r="AL86" s="502"/>
      <c r="AM86" s="502"/>
      <c r="AN86" s="254"/>
      <c r="AO86" s="204"/>
      <c r="AP86" s="487">
        <v>16</v>
      </c>
      <c r="AQ86" s="502">
        <v>14</v>
      </c>
      <c r="AR86" s="502"/>
      <c r="AS86" s="254">
        <v>90</v>
      </c>
      <c r="AT86" s="204">
        <v>4</v>
      </c>
      <c r="AU86" s="197"/>
      <c r="AV86" s="502"/>
      <c r="AW86" s="502"/>
      <c r="AX86" s="254"/>
      <c r="AY86" s="204"/>
      <c r="AZ86" s="197"/>
      <c r="BA86" s="502"/>
      <c r="BB86" s="502"/>
      <c r="BC86" s="254"/>
      <c r="BD86" s="204"/>
    </row>
    <row r="87" spans="1:56" s="328" customFormat="1" ht="27.75" customHeight="1" thickBot="1" thickTop="1">
      <c r="A87" s="443" t="s">
        <v>348</v>
      </c>
      <c r="B87" s="327"/>
      <c r="C87" s="327">
        <v>17</v>
      </c>
      <c r="D87" s="296">
        <v>4</v>
      </c>
      <c r="E87" s="296">
        <v>4</v>
      </c>
      <c r="F87" s="296"/>
      <c r="G87" s="296">
        <v>7</v>
      </c>
      <c r="H87" s="296">
        <v>5</v>
      </c>
      <c r="I87" s="296">
        <v>10</v>
      </c>
      <c r="J87" s="296">
        <f aca="true" t="shared" si="17" ref="J87:X87">SUM(J77:J86)</f>
        <v>97</v>
      </c>
      <c r="K87" s="296">
        <f t="shared" si="17"/>
        <v>2910</v>
      </c>
      <c r="L87" s="296">
        <f t="shared" si="17"/>
        <v>800</v>
      </c>
      <c r="M87" s="296">
        <f t="shared" si="17"/>
        <v>200</v>
      </c>
      <c r="N87" s="296">
        <f t="shared" si="17"/>
        <v>86</v>
      </c>
      <c r="O87" s="296">
        <f t="shared" si="17"/>
        <v>514</v>
      </c>
      <c r="P87" s="296">
        <f t="shared" si="17"/>
        <v>2110</v>
      </c>
      <c r="Q87" s="296">
        <f t="shared" si="17"/>
        <v>40</v>
      </c>
      <c r="R87" s="296">
        <f t="shared" si="17"/>
        <v>14</v>
      </c>
      <c r="S87" s="296">
        <f t="shared" si="17"/>
        <v>86</v>
      </c>
      <c r="T87" s="296">
        <f t="shared" si="17"/>
        <v>340</v>
      </c>
      <c r="U87" s="296">
        <f t="shared" si="17"/>
        <v>16</v>
      </c>
      <c r="V87" s="296">
        <f t="shared" si="17"/>
        <v>40</v>
      </c>
      <c r="W87" s="296">
        <f t="shared" si="17"/>
        <v>14</v>
      </c>
      <c r="X87" s="296">
        <f t="shared" si="17"/>
        <v>76</v>
      </c>
      <c r="Y87" s="296">
        <f aca="true" t="shared" si="18" ref="Y87:BD87">SUM(Y77:Y86)</f>
        <v>350</v>
      </c>
      <c r="Z87" s="296">
        <f t="shared" si="18"/>
        <v>16</v>
      </c>
      <c r="AA87" s="296">
        <f t="shared" si="18"/>
        <v>40</v>
      </c>
      <c r="AB87" s="296">
        <f t="shared" si="18"/>
        <v>30</v>
      </c>
      <c r="AC87" s="296">
        <f t="shared" si="18"/>
        <v>80</v>
      </c>
      <c r="AD87" s="296">
        <f t="shared" si="18"/>
        <v>370</v>
      </c>
      <c r="AE87" s="296">
        <f t="shared" si="18"/>
        <v>18</v>
      </c>
      <c r="AF87" s="296">
        <f t="shared" si="18"/>
        <v>24</v>
      </c>
      <c r="AG87" s="296"/>
      <c r="AH87" s="296">
        <f t="shared" si="18"/>
        <v>66</v>
      </c>
      <c r="AI87" s="296">
        <f t="shared" si="18"/>
        <v>240</v>
      </c>
      <c r="AJ87" s="296">
        <f t="shared" si="18"/>
        <v>11</v>
      </c>
      <c r="AK87" s="296">
        <f t="shared" si="18"/>
        <v>40</v>
      </c>
      <c r="AL87" s="296">
        <f t="shared" si="18"/>
        <v>14</v>
      </c>
      <c r="AM87" s="296">
        <f t="shared" si="18"/>
        <v>56</v>
      </c>
      <c r="AN87" s="296">
        <f t="shared" si="18"/>
        <v>310</v>
      </c>
      <c r="AO87" s="296">
        <f t="shared" si="18"/>
        <v>14</v>
      </c>
      <c r="AP87" s="296">
        <f t="shared" si="18"/>
        <v>16</v>
      </c>
      <c r="AQ87" s="296">
        <f t="shared" si="18"/>
        <v>14</v>
      </c>
      <c r="AR87" s="296">
        <f t="shared" si="18"/>
        <v>50</v>
      </c>
      <c r="AS87" s="296">
        <f t="shared" si="18"/>
        <v>220</v>
      </c>
      <c r="AT87" s="296">
        <f t="shared" si="18"/>
        <v>10</v>
      </c>
      <c r="AU87" s="296"/>
      <c r="AV87" s="296"/>
      <c r="AW87" s="296">
        <f t="shared" si="18"/>
        <v>60</v>
      </c>
      <c r="AX87" s="296">
        <f t="shared" si="18"/>
        <v>150</v>
      </c>
      <c r="AY87" s="296">
        <f t="shared" si="18"/>
        <v>7</v>
      </c>
      <c r="AZ87" s="296"/>
      <c r="BA87" s="296"/>
      <c r="BB87" s="296">
        <f t="shared" si="18"/>
        <v>40</v>
      </c>
      <c r="BC87" s="296">
        <f t="shared" si="18"/>
        <v>110</v>
      </c>
      <c r="BD87" s="296">
        <f t="shared" si="18"/>
        <v>5</v>
      </c>
    </row>
    <row r="88" spans="1:57" s="272" customFormat="1" ht="39.75" customHeight="1" thickBot="1" thickTop="1">
      <c r="A88" s="1300" t="s">
        <v>522</v>
      </c>
      <c r="B88" s="1248"/>
      <c r="C88" s="1248"/>
      <c r="D88" s="1248"/>
      <c r="E88" s="1248"/>
      <c r="F88" s="1248"/>
      <c r="G88" s="1248"/>
      <c r="H88" s="1248"/>
      <c r="I88" s="1248"/>
      <c r="J88" s="1248"/>
      <c r="K88" s="1248"/>
      <c r="L88" s="1248"/>
      <c r="M88" s="1248"/>
      <c r="N88" s="1248"/>
      <c r="O88" s="1248"/>
      <c r="P88" s="1248"/>
      <c r="Q88" s="1248"/>
      <c r="R88" s="1248"/>
      <c r="S88" s="1248"/>
      <c r="T88" s="1248"/>
      <c r="U88" s="1248"/>
      <c r="V88" s="1248"/>
      <c r="W88" s="1248"/>
      <c r="X88" s="1248"/>
      <c r="Y88" s="1248"/>
      <c r="Z88" s="1248"/>
      <c r="AA88" s="1248"/>
      <c r="AB88" s="1248"/>
      <c r="AC88" s="1248"/>
      <c r="AD88" s="1248"/>
      <c r="AE88" s="1248"/>
      <c r="AF88" s="1248"/>
      <c r="AG88" s="1248"/>
      <c r="AH88" s="1248"/>
      <c r="AI88" s="1248"/>
      <c r="AJ88" s="1248"/>
      <c r="AK88" s="1248"/>
      <c r="AL88" s="1248"/>
      <c r="AM88" s="1248"/>
      <c r="AN88" s="1248"/>
      <c r="AO88" s="1248"/>
      <c r="AP88" s="1248"/>
      <c r="AQ88" s="1248"/>
      <c r="AR88" s="1248"/>
      <c r="AS88" s="1248"/>
      <c r="AT88" s="1248"/>
      <c r="AU88" s="1248"/>
      <c r="AV88" s="1248"/>
      <c r="AW88" s="1248"/>
      <c r="AX88" s="1248"/>
      <c r="AY88" s="1248"/>
      <c r="AZ88" s="1248"/>
      <c r="BA88" s="1248"/>
      <c r="BB88" s="1248"/>
      <c r="BC88" s="1248"/>
      <c r="BD88" s="1250"/>
      <c r="BE88" s="322"/>
    </row>
    <row r="89" spans="1:56" s="272" customFormat="1" ht="49.5" customHeight="1" thickTop="1">
      <c r="A89" s="969" t="s">
        <v>531</v>
      </c>
      <c r="B89" s="928" t="s">
        <v>448</v>
      </c>
      <c r="C89" s="1210">
        <v>3</v>
      </c>
      <c r="D89" s="1150"/>
      <c r="E89" s="1152"/>
      <c r="F89" s="1157"/>
      <c r="G89" s="1026"/>
      <c r="H89" s="1175">
        <v>3</v>
      </c>
      <c r="I89" s="1159"/>
      <c r="J89" s="1218">
        <f>U89+Z89+AE89+AJ89+AO89+AT89+AY89+BD89</f>
        <v>4</v>
      </c>
      <c r="K89" s="1219">
        <f>J89*30</f>
        <v>120</v>
      </c>
      <c r="L89" s="1154">
        <f>M89+N89+O89</f>
        <v>30</v>
      </c>
      <c r="M89" s="1156">
        <f>Q89+V89+AA89+AF89+AK89+AP89+AU89+AZ89</f>
        <v>16</v>
      </c>
      <c r="N89" s="1156"/>
      <c r="O89" s="1156">
        <f>S89+X89+AC89+AH89+AM89+AR89+AW89+BB89</f>
        <v>14</v>
      </c>
      <c r="P89" s="1174">
        <f>K89-L89</f>
        <v>90</v>
      </c>
      <c r="Q89" s="1162"/>
      <c r="R89" s="1162"/>
      <c r="S89" s="1162"/>
      <c r="T89" s="1162"/>
      <c r="U89" s="1162"/>
      <c r="V89" s="1303"/>
      <c r="W89" s="1173"/>
      <c r="X89" s="1173"/>
      <c r="Y89" s="1173"/>
      <c r="Z89" s="1183"/>
      <c r="AA89" s="1303">
        <v>16</v>
      </c>
      <c r="AB89" s="1173"/>
      <c r="AC89" s="1173">
        <v>14</v>
      </c>
      <c r="AD89" s="1173">
        <v>90</v>
      </c>
      <c r="AE89" s="1310">
        <v>4</v>
      </c>
      <c r="AF89" s="1311"/>
      <c r="AG89" s="1173"/>
      <c r="AH89" s="1173"/>
      <c r="AI89" s="1173"/>
      <c r="AJ89" s="1310"/>
      <c r="AK89" s="1311"/>
      <c r="AL89" s="1173"/>
      <c r="AM89" s="1173"/>
      <c r="AN89" s="1173"/>
      <c r="AO89" s="1310"/>
      <c r="AP89" s="1311"/>
      <c r="AQ89" s="1173"/>
      <c r="AR89" s="1173"/>
      <c r="AS89" s="1173"/>
      <c r="AT89" s="1220"/>
      <c r="AU89" s="1161"/>
      <c r="AV89" s="1162"/>
      <c r="AW89" s="1162"/>
      <c r="AX89" s="1162"/>
      <c r="AY89" s="1208"/>
      <c r="AZ89" s="1313"/>
      <c r="BA89" s="1162"/>
      <c r="BB89" s="1162"/>
      <c r="BC89" s="1162"/>
      <c r="BD89" s="1168"/>
    </row>
    <row r="90" spans="1:56" s="272" customFormat="1" ht="49.5" customHeight="1" thickBot="1">
      <c r="A90" s="970" t="s">
        <v>532</v>
      </c>
      <c r="B90" s="941" t="s">
        <v>451</v>
      </c>
      <c r="C90" s="1211"/>
      <c r="D90" s="1151"/>
      <c r="E90" s="1153"/>
      <c r="F90" s="1158"/>
      <c r="G90" s="1027"/>
      <c r="H90" s="1031"/>
      <c r="I90" s="1160"/>
      <c r="J90" s="1178"/>
      <c r="K90" s="1180"/>
      <c r="L90" s="1155"/>
      <c r="M90" s="1145"/>
      <c r="N90" s="1145"/>
      <c r="O90" s="1173"/>
      <c r="P90" s="1167"/>
      <c r="Q90" s="1132"/>
      <c r="R90" s="1132"/>
      <c r="S90" s="1132"/>
      <c r="T90" s="1132"/>
      <c r="U90" s="1132"/>
      <c r="V90" s="1170"/>
      <c r="W90" s="1145"/>
      <c r="X90" s="1145"/>
      <c r="Y90" s="1145"/>
      <c r="Z90" s="1167"/>
      <c r="AA90" s="1170"/>
      <c r="AB90" s="1145"/>
      <c r="AC90" s="1145"/>
      <c r="AD90" s="1145"/>
      <c r="AE90" s="1139"/>
      <c r="AF90" s="1312"/>
      <c r="AG90" s="1145"/>
      <c r="AH90" s="1145"/>
      <c r="AI90" s="1145"/>
      <c r="AJ90" s="1139"/>
      <c r="AK90" s="1312"/>
      <c r="AL90" s="1145"/>
      <c r="AM90" s="1145"/>
      <c r="AN90" s="1145"/>
      <c r="AO90" s="1139"/>
      <c r="AP90" s="1312"/>
      <c r="AQ90" s="1145"/>
      <c r="AR90" s="1145"/>
      <c r="AS90" s="1145"/>
      <c r="AT90" s="1221"/>
      <c r="AU90" s="1137"/>
      <c r="AV90" s="1132"/>
      <c r="AW90" s="1132"/>
      <c r="AX90" s="1132"/>
      <c r="AY90" s="1209"/>
      <c r="AZ90" s="1143"/>
      <c r="BA90" s="1132"/>
      <c r="BB90" s="1132"/>
      <c r="BC90" s="1132"/>
      <c r="BD90" s="1134"/>
    </row>
    <row r="91" spans="1:56" s="272" customFormat="1" ht="54" customHeight="1">
      <c r="A91" s="971" t="s">
        <v>533</v>
      </c>
      <c r="B91" s="942" t="s">
        <v>419</v>
      </c>
      <c r="C91" s="1163">
        <v>4</v>
      </c>
      <c r="D91" s="1162"/>
      <c r="E91" s="1162"/>
      <c r="F91" s="1168"/>
      <c r="G91" s="1028"/>
      <c r="H91" s="1175">
        <v>4</v>
      </c>
      <c r="I91" s="1159"/>
      <c r="J91" s="1177">
        <f>U91+Z91+AE91+AJ91+AO91+AT91+AY91+BD91</f>
        <v>4</v>
      </c>
      <c r="K91" s="1179">
        <f>J91*30</f>
        <v>120</v>
      </c>
      <c r="L91" s="1181">
        <f>M91+N91+O91</f>
        <v>30</v>
      </c>
      <c r="M91" s="1144"/>
      <c r="N91" s="1144"/>
      <c r="O91" s="1144">
        <f>S91+X91+AC91+AH91+AM91+AR91+AW91+BB91</f>
        <v>30</v>
      </c>
      <c r="P91" s="1166">
        <f>K91-L91</f>
        <v>90</v>
      </c>
      <c r="Q91" s="1131"/>
      <c r="R91" s="1131"/>
      <c r="S91" s="1131"/>
      <c r="T91" s="1131"/>
      <c r="U91" s="1131"/>
      <c r="V91" s="1169"/>
      <c r="W91" s="1144"/>
      <c r="X91" s="1144"/>
      <c r="Y91" s="1144"/>
      <c r="Z91" s="1146"/>
      <c r="AA91" s="1165"/>
      <c r="AB91" s="1131"/>
      <c r="AC91" s="1140"/>
      <c r="AD91" s="1140"/>
      <c r="AE91" s="1133"/>
      <c r="AF91" s="1136"/>
      <c r="AG91" s="1131"/>
      <c r="AH91" s="1131">
        <v>30</v>
      </c>
      <c r="AI91" s="1131">
        <v>90</v>
      </c>
      <c r="AJ91" s="1129">
        <v>4</v>
      </c>
      <c r="AK91" s="1136"/>
      <c r="AL91" s="1131"/>
      <c r="AM91" s="1131"/>
      <c r="AN91" s="1131"/>
      <c r="AO91" s="1129"/>
      <c r="AP91" s="1136"/>
      <c r="AQ91" s="1131"/>
      <c r="AR91" s="1131"/>
      <c r="AS91" s="1131"/>
      <c r="AT91" s="1129"/>
      <c r="AU91" s="1136"/>
      <c r="AV91" s="1131"/>
      <c r="AW91" s="1131"/>
      <c r="AX91" s="1131"/>
      <c r="AY91" s="1135"/>
      <c r="AZ91" s="1136"/>
      <c r="BA91" s="1131"/>
      <c r="BB91" s="1131"/>
      <c r="BC91" s="1131"/>
      <c r="BD91" s="1133"/>
    </row>
    <row r="92" spans="1:56" s="272" customFormat="1" ht="89.25" customHeight="1" thickBot="1">
      <c r="A92" s="970" t="s">
        <v>534</v>
      </c>
      <c r="B92" s="943" t="s">
        <v>574</v>
      </c>
      <c r="C92" s="1164"/>
      <c r="D92" s="1132"/>
      <c r="E92" s="1132"/>
      <c r="F92" s="1134"/>
      <c r="G92" s="1029"/>
      <c r="H92" s="1031"/>
      <c r="I92" s="1160"/>
      <c r="J92" s="1178"/>
      <c r="K92" s="1180"/>
      <c r="L92" s="1155"/>
      <c r="M92" s="1145"/>
      <c r="N92" s="1145"/>
      <c r="O92" s="1145"/>
      <c r="P92" s="1167"/>
      <c r="Q92" s="1149"/>
      <c r="R92" s="1149"/>
      <c r="S92" s="1149"/>
      <c r="T92" s="1149"/>
      <c r="U92" s="1149"/>
      <c r="V92" s="1170"/>
      <c r="W92" s="1145"/>
      <c r="X92" s="1145"/>
      <c r="Y92" s="1145"/>
      <c r="Z92" s="1147"/>
      <c r="AA92" s="1143"/>
      <c r="AB92" s="1149"/>
      <c r="AC92" s="1141"/>
      <c r="AD92" s="1141"/>
      <c r="AE92" s="1148"/>
      <c r="AF92" s="1137"/>
      <c r="AG92" s="1132"/>
      <c r="AH92" s="1132"/>
      <c r="AI92" s="1132"/>
      <c r="AJ92" s="1130"/>
      <c r="AK92" s="1137"/>
      <c r="AL92" s="1132"/>
      <c r="AM92" s="1132"/>
      <c r="AN92" s="1132"/>
      <c r="AO92" s="1130"/>
      <c r="AP92" s="1137"/>
      <c r="AQ92" s="1132"/>
      <c r="AR92" s="1132"/>
      <c r="AS92" s="1132"/>
      <c r="AT92" s="1130"/>
      <c r="AU92" s="1137"/>
      <c r="AV92" s="1132"/>
      <c r="AW92" s="1132"/>
      <c r="AX92" s="1132"/>
      <c r="AY92" s="1134"/>
      <c r="AZ92" s="1137"/>
      <c r="BA92" s="1132"/>
      <c r="BB92" s="1132"/>
      <c r="BC92" s="1132"/>
      <c r="BD92" s="1134"/>
    </row>
    <row r="93" spans="1:56" s="272" customFormat="1" ht="34.5" customHeight="1">
      <c r="A93" s="971" t="s">
        <v>535</v>
      </c>
      <c r="B93" s="944" t="s">
        <v>468</v>
      </c>
      <c r="C93" s="1184">
        <v>5</v>
      </c>
      <c r="D93" s="1186"/>
      <c r="E93" s="1186"/>
      <c r="F93" s="1187"/>
      <c r="G93" s="1030"/>
      <c r="H93" s="1028">
        <v>5</v>
      </c>
      <c r="I93" s="1198"/>
      <c r="J93" s="1196">
        <f>U93+Z93+AE93+AJ93+AO93+AT93+AY93+BD93</f>
        <v>5</v>
      </c>
      <c r="K93" s="1197">
        <f>J93*30</f>
        <v>150</v>
      </c>
      <c r="L93" s="1182">
        <f>M93+N93+O93</f>
        <v>40</v>
      </c>
      <c r="M93" s="1173">
        <f>Q93+V93+AA93+AF93+AK93+AP93+AU93+AZ93</f>
        <v>24</v>
      </c>
      <c r="N93" s="1173">
        <f>R93+W93+AB93+AG93+AL93+AQ93+AV93+BA93</f>
        <v>16</v>
      </c>
      <c r="O93" s="1173"/>
      <c r="P93" s="1183">
        <f>K93-L93</f>
        <v>110</v>
      </c>
      <c r="Q93" s="1131"/>
      <c r="R93" s="1131"/>
      <c r="S93" s="1131"/>
      <c r="T93" s="1131"/>
      <c r="U93" s="1131"/>
      <c r="V93" s="1169"/>
      <c r="W93" s="1144"/>
      <c r="X93" s="1144"/>
      <c r="Y93" s="1144"/>
      <c r="Z93" s="1146"/>
      <c r="AA93" s="1165"/>
      <c r="AB93" s="1131"/>
      <c r="AC93" s="1131"/>
      <c r="AD93" s="1131"/>
      <c r="AE93" s="1202"/>
      <c r="AF93" s="1136"/>
      <c r="AG93" s="1131"/>
      <c r="AH93" s="1131"/>
      <c r="AI93" s="1131"/>
      <c r="AJ93" s="1129"/>
      <c r="AK93" s="1206">
        <v>24</v>
      </c>
      <c r="AL93" s="1308">
        <v>16</v>
      </c>
      <c r="AM93" s="1192"/>
      <c r="AN93" s="1193">
        <v>110</v>
      </c>
      <c r="AO93" s="1204">
        <v>5</v>
      </c>
      <c r="AP93" s="1136"/>
      <c r="AQ93" s="1131"/>
      <c r="AR93" s="1131"/>
      <c r="AS93" s="1131"/>
      <c r="AT93" s="1129"/>
      <c r="AU93" s="1136"/>
      <c r="AV93" s="1131"/>
      <c r="AW93" s="1131"/>
      <c r="AX93" s="1131"/>
      <c r="AY93" s="1131"/>
      <c r="AZ93" s="1303"/>
      <c r="BA93" s="1173"/>
      <c r="BB93" s="1173"/>
      <c r="BC93" s="1173"/>
      <c r="BD93" s="1315"/>
    </row>
    <row r="94" spans="1:56" s="272" customFormat="1" ht="39" customHeight="1" thickBot="1">
      <c r="A94" s="970" t="s">
        <v>549</v>
      </c>
      <c r="B94" s="943" t="s">
        <v>452</v>
      </c>
      <c r="C94" s="1185"/>
      <c r="D94" s="1151"/>
      <c r="E94" s="1151"/>
      <c r="F94" s="1158"/>
      <c r="G94" s="1027"/>
      <c r="H94" s="1029"/>
      <c r="I94" s="1176"/>
      <c r="J94" s="1178"/>
      <c r="K94" s="1180"/>
      <c r="L94" s="1155"/>
      <c r="M94" s="1145"/>
      <c r="N94" s="1145"/>
      <c r="O94" s="1145"/>
      <c r="P94" s="1167"/>
      <c r="Q94" s="1149"/>
      <c r="R94" s="1149"/>
      <c r="S94" s="1149"/>
      <c r="T94" s="1149"/>
      <c r="U94" s="1149"/>
      <c r="V94" s="1170"/>
      <c r="W94" s="1145"/>
      <c r="X94" s="1145"/>
      <c r="Y94" s="1145"/>
      <c r="Z94" s="1147"/>
      <c r="AA94" s="1143"/>
      <c r="AB94" s="1149"/>
      <c r="AC94" s="1149"/>
      <c r="AD94" s="1149"/>
      <c r="AE94" s="1203"/>
      <c r="AF94" s="1314"/>
      <c r="AG94" s="1149"/>
      <c r="AH94" s="1149"/>
      <c r="AI94" s="1149"/>
      <c r="AJ94" s="1205"/>
      <c r="AK94" s="1201"/>
      <c r="AL94" s="1309"/>
      <c r="AM94" s="1149"/>
      <c r="AN94" s="1141"/>
      <c r="AO94" s="1205"/>
      <c r="AP94" s="1314"/>
      <c r="AQ94" s="1149"/>
      <c r="AR94" s="1149"/>
      <c r="AS94" s="1149"/>
      <c r="AT94" s="1205"/>
      <c r="AU94" s="1314"/>
      <c r="AV94" s="1149"/>
      <c r="AW94" s="1149"/>
      <c r="AX94" s="1149"/>
      <c r="AY94" s="1149"/>
      <c r="AZ94" s="1170"/>
      <c r="BA94" s="1145"/>
      <c r="BB94" s="1145"/>
      <c r="BC94" s="1145"/>
      <c r="BD94" s="1302"/>
    </row>
    <row r="95" spans="1:56" s="272" customFormat="1" ht="34.5" customHeight="1">
      <c r="A95" s="971" t="s">
        <v>536</v>
      </c>
      <c r="B95" s="942" t="s">
        <v>472</v>
      </c>
      <c r="C95" s="1163"/>
      <c r="D95" s="1162">
        <v>5</v>
      </c>
      <c r="E95" s="1162"/>
      <c r="F95" s="1168"/>
      <c r="G95" s="1028"/>
      <c r="H95" s="1175">
        <v>5</v>
      </c>
      <c r="I95" s="1159"/>
      <c r="J95" s="1177">
        <f>U95+Z95+AE95+AJ95+AO95+AT95+AY95+BD95</f>
        <v>3</v>
      </c>
      <c r="K95" s="1179">
        <f>J95*30</f>
        <v>90</v>
      </c>
      <c r="L95" s="1181">
        <f>M95+N95+O95</f>
        <v>30</v>
      </c>
      <c r="M95" s="1144">
        <f>Q95+V95+AA95+AF95+AK95+AP95+AU95+AZ95</f>
        <v>16</v>
      </c>
      <c r="N95" s="1144"/>
      <c r="O95" s="1144">
        <f>S95+X95+AC95+AH95+AM95+AR95+AW95+BB95</f>
        <v>14</v>
      </c>
      <c r="P95" s="1166">
        <f>K95-L95</f>
        <v>60</v>
      </c>
      <c r="Q95" s="1161"/>
      <c r="R95" s="1162"/>
      <c r="S95" s="1162"/>
      <c r="T95" s="1162"/>
      <c r="U95" s="1168"/>
      <c r="V95" s="1161"/>
      <c r="W95" s="1162"/>
      <c r="X95" s="1162"/>
      <c r="Y95" s="1162"/>
      <c r="Z95" s="1208"/>
      <c r="AA95" s="1200"/>
      <c r="AB95" s="1161"/>
      <c r="AC95" s="1162"/>
      <c r="AD95" s="1162"/>
      <c r="AE95" s="1188"/>
      <c r="AF95" s="1161"/>
      <c r="AG95" s="1162"/>
      <c r="AH95" s="1162"/>
      <c r="AI95" s="1162"/>
      <c r="AJ95" s="1199"/>
      <c r="AK95" s="1161">
        <v>16</v>
      </c>
      <c r="AL95" s="1162"/>
      <c r="AM95" s="1162">
        <v>14</v>
      </c>
      <c r="AN95" s="1162">
        <v>60</v>
      </c>
      <c r="AO95" s="1199">
        <v>3</v>
      </c>
      <c r="AP95" s="1161"/>
      <c r="AQ95" s="1162"/>
      <c r="AR95" s="1162"/>
      <c r="AS95" s="1162"/>
      <c r="AT95" s="1199"/>
      <c r="AU95" s="1161"/>
      <c r="AV95" s="1162"/>
      <c r="AW95" s="1162"/>
      <c r="AX95" s="1162"/>
      <c r="AY95" s="1168"/>
      <c r="AZ95" s="1161"/>
      <c r="BA95" s="1162"/>
      <c r="BB95" s="1162"/>
      <c r="BC95" s="1162"/>
      <c r="BD95" s="1168"/>
    </row>
    <row r="96" spans="1:56" s="272" customFormat="1" ht="48.75" customHeight="1" thickBot="1">
      <c r="A96" s="970" t="s">
        <v>550</v>
      </c>
      <c r="B96" s="943" t="s">
        <v>571</v>
      </c>
      <c r="C96" s="1164"/>
      <c r="D96" s="1132"/>
      <c r="E96" s="1132"/>
      <c r="F96" s="1134"/>
      <c r="G96" s="1029"/>
      <c r="H96" s="1031"/>
      <c r="I96" s="1160"/>
      <c r="J96" s="1178"/>
      <c r="K96" s="1180"/>
      <c r="L96" s="1155"/>
      <c r="M96" s="1145"/>
      <c r="N96" s="1145"/>
      <c r="O96" s="1145"/>
      <c r="P96" s="1167"/>
      <c r="Q96" s="1137"/>
      <c r="R96" s="1132"/>
      <c r="S96" s="1132"/>
      <c r="T96" s="1132"/>
      <c r="U96" s="1134"/>
      <c r="V96" s="1137"/>
      <c r="W96" s="1132"/>
      <c r="X96" s="1132"/>
      <c r="Y96" s="1132"/>
      <c r="Z96" s="1209"/>
      <c r="AA96" s="1201"/>
      <c r="AB96" s="1137"/>
      <c r="AC96" s="1132"/>
      <c r="AD96" s="1132"/>
      <c r="AE96" s="1189"/>
      <c r="AF96" s="1137"/>
      <c r="AG96" s="1132"/>
      <c r="AH96" s="1132"/>
      <c r="AI96" s="1132"/>
      <c r="AJ96" s="1130"/>
      <c r="AK96" s="1137"/>
      <c r="AL96" s="1132"/>
      <c r="AM96" s="1132"/>
      <c r="AN96" s="1132"/>
      <c r="AO96" s="1130"/>
      <c r="AP96" s="1137"/>
      <c r="AQ96" s="1132"/>
      <c r="AR96" s="1132"/>
      <c r="AS96" s="1132"/>
      <c r="AT96" s="1130"/>
      <c r="AU96" s="1137"/>
      <c r="AV96" s="1132"/>
      <c r="AW96" s="1132"/>
      <c r="AX96" s="1132"/>
      <c r="AY96" s="1134"/>
      <c r="AZ96" s="1137"/>
      <c r="BA96" s="1132"/>
      <c r="BB96" s="1132"/>
      <c r="BC96" s="1132"/>
      <c r="BD96" s="1134"/>
    </row>
    <row r="97" spans="1:56" s="272" customFormat="1" ht="49.5" customHeight="1">
      <c r="A97" s="971" t="s">
        <v>537</v>
      </c>
      <c r="B97" s="945" t="s">
        <v>471</v>
      </c>
      <c r="C97" s="1215"/>
      <c r="D97" s="1131">
        <v>5</v>
      </c>
      <c r="E97" s="1131"/>
      <c r="F97" s="1133"/>
      <c r="G97" s="1028"/>
      <c r="H97" s="1028">
        <v>5</v>
      </c>
      <c r="I97" s="1194"/>
      <c r="J97" s="1177">
        <f>U97+Z97+AE97+AJ97+AO97+AT97+AY97+BD97</f>
        <v>3</v>
      </c>
      <c r="K97" s="1179">
        <f>J97*30</f>
        <v>90</v>
      </c>
      <c r="L97" s="1181">
        <f>M97+N97+O97</f>
        <v>30</v>
      </c>
      <c r="M97" s="1144">
        <f>Q97+V97+AA97+AF97+AK97+AP97+AU97+AZ97</f>
        <v>16</v>
      </c>
      <c r="N97" s="1144"/>
      <c r="O97" s="1144">
        <f>S97+X97+AC97+AH97+AM97+AR97+AW97+BB97</f>
        <v>14</v>
      </c>
      <c r="P97" s="1166">
        <f>K97-L97</f>
        <v>60</v>
      </c>
      <c r="Q97" s="1136"/>
      <c r="R97" s="1131"/>
      <c r="S97" s="1131"/>
      <c r="T97" s="1131"/>
      <c r="U97" s="1133"/>
      <c r="V97" s="1136"/>
      <c r="W97" s="1131"/>
      <c r="X97" s="1131"/>
      <c r="Y97" s="1131"/>
      <c r="Z97" s="1207"/>
      <c r="AA97" s="1281"/>
      <c r="AB97" s="1136"/>
      <c r="AC97" s="1131"/>
      <c r="AD97" s="1131"/>
      <c r="AE97" s="1202"/>
      <c r="AF97" s="1136"/>
      <c r="AG97" s="1131"/>
      <c r="AH97" s="1131"/>
      <c r="AI97" s="1131"/>
      <c r="AJ97" s="1129"/>
      <c r="AK97" s="1136">
        <v>16</v>
      </c>
      <c r="AL97" s="1131"/>
      <c r="AM97" s="1131">
        <v>14</v>
      </c>
      <c r="AN97" s="1131">
        <v>60</v>
      </c>
      <c r="AO97" s="1129">
        <v>3</v>
      </c>
      <c r="AP97" s="1136"/>
      <c r="AQ97" s="1131"/>
      <c r="AR97" s="1131"/>
      <c r="AS97" s="1131"/>
      <c r="AT97" s="1129"/>
      <c r="AU97" s="1136"/>
      <c r="AV97" s="1131"/>
      <c r="AW97" s="1131"/>
      <c r="AX97" s="1131"/>
      <c r="AY97" s="1133"/>
      <c r="AZ97" s="1136"/>
      <c r="BA97" s="1131"/>
      <c r="BB97" s="1131"/>
      <c r="BC97" s="1131"/>
      <c r="BD97" s="1133"/>
    </row>
    <row r="98" spans="1:56" s="272" customFormat="1" ht="49.5" customHeight="1" thickBot="1">
      <c r="A98" s="970" t="s">
        <v>551</v>
      </c>
      <c r="B98" s="946" t="s">
        <v>398</v>
      </c>
      <c r="C98" s="1216"/>
      <c r="D98" s="1132"/>
      <c r="E98" s="1132"/>
      <c r="F98" s="1134"/>
      <c r="G98" s="1029"/>
      <c r="H98" s="1031"/>
      <c r="I98" s="1195"/>
      <c r="J98" s="1178"/>
      <c r="K98" s="1180"/>
      <c r="L98" s="1155"/>
      <c r="M98" s="1145"/>
      <c r="N98" s="1145"/>
      <c r="O98" s="1145"/>
      <c r="P98" s="1167"/>
      <c r="Q98" s="1137"/>
      <c r="R98" s="1132"/>
      <c r="S98" s="1132"/>
      <c r="T98" s="1132"/>
      <c r="U98" s="1134"/>
      <c r="V98" s="1137"/>
      <c r="W98" s="1132"/>
      <c r="X98" s="1132"/>
      <c r="Y98" s="1132"/>
      <c r="Z98" s="1209"/>
      <c r="AA98" s="1282"/>
      <c r="AB98" s="1137"/>
      <c r="AC98" s="1132"/>
      <c r="AD98" s="1132"/>
      <c r="AE98" s="1189"/>
      <c r="AF98" s="1137"/>
      <c r="AG98" s="1132"/>
      <c r="AH98" s="1132"/>
      <c r="AI98" s="1132"/>
      <c r="AJ98" s="1130"/>
      <c r="AK98" s="1137"/>
      <c r="AL98" s="1132"/>
      <c r="AM98" s="1132"/>
      <c r="AN98" s="1132"/>
      <c r="AO98" s="1130"/>
      <c r="AP98" s="1137"/>
      <c r="AQ98" s="1132"/>
      <c r="AR98" s="1132"/>
      <c r="AS98" s="1132"/>
      <c r="AT98" s="1130"/>
      <c r="AU98" s="1137"/>
      <c r="AV98" s="1132"/>
      <c r="AW98" s="1132"/>
      <c r="AX98" s="1132"/>
      <c r="AY98" s="1134"/>
      <c r="AZ98" s="1137"/>
      <c r="BA98" s="1132"/>
      <c r="BB98" s="1132"/>
      <c r="BC98" s="1132"/>
      <c r="BD98" s="1134"/>
    </row>
    <row r="99" spans="1:56" s="272" customFormat="1" ht="49.5" customHeight="1">
      <c r="A99" s="972" t="s">
        <v>538</v>
      </c>
      <c r="B99" s="947" t="s">
        <v>455</v>
      </c>
      <c r="C99" s="1190">
        <v>6</v>
      </c>
      <c r="D99" s="1192"/>
      <c r="E99" s="1193"/>
      <c r="F99" s="1135"/>
      <c r="G99" s="1028"/>
      <c r="H99" s="1032">
        <v>6</v>
      </c>
      <c r="I99" s="1032">
        <v>6</v>
      </c>
      <c r="J99" s="1177">
        <f>U99+Z99+AE99+AJ99+AO99+AT99+AY99+BD99</f>
        <v>5</v>
      </c>
      <c r="K99" s="1179">
        <f>J99*30</f>
        <v>150</v>
      </c>
      <c r="L99" s="1181">
        <f>M99+N99+O99</f>
        <v>40</v>
      </c>
      <c r="M99" s="1144">
        <f>Q99+V99+AA99+AF99+AK99+AP99+AU99+AZ99</f>
        <v>28</v>
      </c>
      <c r="N99" s="1144">
        <f>R99+W99+AB99+AG99+AL99+AQ99+AV99+BA99</f>
        <v>12</v>
      </c>
      <c r="O99" s="1144"/>
      <c r="P99" s="1166">
        <f>K99-L99</f>
        <v>110</v>
      </c>
      <c r="Q99" s="1136"/>
      <c r="R99" s="1131"/>
      <c r="S99" s="1131"/>
      <c r="T99" s="1131"/>
      <c r="U99" s="1133"/>
      <c r="V99" s="1136"/>
      <c r="W99" s="1131"/>
      <c r="X99" s="1131"/>
      <c r="Y99" s="1131"/>
      <c r="Z99" s="1207"/>
      <c r="AA99" s="1281"/>
      <c r="AB99" s="1136"/>
      <c r="AC99" s="1131"/>
      <c r="AD99" s="1131"/>
      <c r="AE99" s="1202"/>
      <c r="AF99" s="1136"/>
      <c r="AG99" s="1131"/>
      <c r="AH99" s="1131"/>
      <c r="AI99" s="1131"/>
      <c r="AJ99" s="1129"/>
      <c r="AK99" s="1136"/>
      <c r="AL99" s="1131"/>
      <c r="AM99" s="1131"/>
      <c r="AN99" s="1131"/>
      <c r="AO99" s="1129"/>
      <c r="AP99" s="1206">
        <v>28</v>
      </c>
      <c r="AQ99" s="1193">
        <v>12</v>
      </c>
      <c r="AR99" s="1193"/>
      <c r="AS99" s="1193">
        <v>110</v>
      </c>
      <c r="AT99" s="1204">
        <v>5</v>
      </c>
      <c r="AU99" s="1136"/>
      <c r="AV99" s="1131"/>
      <c r="AW99" s="1131"/>
      <c r="AX99" s="1131"/>
      <c r="AY99" s="1129"/>
      <c r="AZ99" s="476"/>
      <c r="BA99" s="1131"/>
      <c r="BB99" s="1131"/>
      <c r="BC99" s="1131"/>
      <c r="BD99" s="1133"/>
    </row>
    <row r="100" spans="1:56" s="272" customFormat="1" ht="52.5" customHeight="1" thickBot="1">
      <c r="A100" s="970" t="s">
        <v>552</v>
      </c>
      <c r="B100" s="946" t="s">
        <v>565</v>
      </c>
      <c r="C100" s="1191"/>
      <c r="D100" s="1149"/>
      <c r="E100" s="1141"/>
      <c r="F100" s="1148"/>
      <c r="G100" s="1031"/>
      <c r="H100" s="1029"/>
      <c r="I100" s="1029"/>
      <c r="J100" s="1178"/>
      <c r="K100" s="1180"/>
      <c r="L100" s="1155"/>
      <c r="M100" s="1145"/>
      <c r="N100" s="1145"/>
      <c r="O100" s="1145"/>
      <c r="P100" s="1167"/>
      <c r="Q100" s="1137"/>
      <c r="R100" s="1132"/>
      <c r="S100" s="1132"/>
      <c r="T100" s="1132"/>
      <c r="U100" s="1134"/>
      <c r="V100" s="1137"/>
      <c r="W100" s="1132"/>
      <c r="X100" s="1132"/>
      <c r="Y100" s="1132"/>
      <c r="Z100" s="1209"/>
      <c r="AA100" s="1282"/>
      <c r="AB100" s="1137"/>
      <c r="AC100" s="1132"/>
      <c r="AD100" s="1132"/>
      <c r="AE100" s="1189"/>
      <c r="AF100" s="1137"/>
      <c r="AG100" s="1132"/>
      <c r="AH100" s="1132"/>
      <c r="AI100" s="1132"/>
      <c r="AJ100" s="1130"/>
      <c r="AK100" s="1137"/>
      <c r="AL100" s="1132"/>
      <c r="AM100" s="1132"/>
      <c r="AN100" s="1132"/>
      <c r="AO100" s="1130"/>
      <c r="AP100" s="1201"/>
      <c r="AQ100" s="1141"/>
      <c r="AR100" s="1141"/>
      <c r="AS100" s="1141"/>
      <c r="AT100" s="1205"/>
      <c r="AU100" s="1137"/>
      <c r="AV100" s="1132"/>
      <c r="AW100" s="1132"/>
      <c r="AX100" s="1132"/>
      <c r="AY100" s="1130"/>
      <c r="AZ100" s="477"/>
      <c r="BA100" s="1132"/>
      <c r="BB100" s="1132"/>
      <c r="BC100" s="1132"/>
      <c r="BD100" s="1134"/>
    </row>
    <row r="101" spans="1:56" s="272" customFormat="1" ht="28.5" customHeight="1">
      <c r="A101" s="971" t="s">
        <v>539</v>
      </c>
      <c r="B101" s="948" t="s">
        <v>410</v>
      </c>
      <c r="C101" s="1317">
        <v>6</v>
      </c>
      <c r="D101" s="1319"/>
      <c r="E101" s="1140"/>
      <c r="F101" s="1133"/>
      <c r="G101" s="1032"/>
      <c r="H101" s="1028">
        <v>6</v>
      </c>
      <c r="I101" s="1028"/>
      <c r="J101" s="1177">
        <f>U101+Z101+AE101+AJ101+AO101+AT101+AY101+BD101</f>
        <v>4</v>
      </c>
      <c r="K101" s="1179">
        <f>J101*30</f>
        <v>120</v>
      </c>
      <c r="L101" s="1181">
        <f>M101+N101+O101</f>
        <v>30</v>
      </c>
      <c r="M101" s="1144">
        <f>Q101+V101+AA101+AF101+AK101+AP101+AU101+AZ101</f>
        <v>16</v>
      </c>
      <c r="N101" s="1144"/>
      <c r="O101" s="1144">
        <f>S101+X101+AC101+AH101+AM101+AR101+AW101+BB101</f>
        <v>14</v>
      </c>
      <c r="P101" s="1166">
        <f>K101-L101</f>
        <v>90</v>
      </c>
      <c r="Q101" s="1142"/>
      <c r="R101" s="1171"/>
      <c r="S101" s="1171"/>
      <c r="T101" s="1192"/>
      <c r="U101" s="1135"/>
      <c r="V101" s="1142"/>
      <c r="W101" s="1171"/>
      <c r="X101" s="1171"/>
      <c r="Y101" s="1171"/>
      <c r="Z101" s="1171"/>
      <c r="AA101" s="1142"/>
      <c r="AB101" s="1171"/>
      <c r="AC101" s="1171"/>
      <c r="AD101" s="1171"/>
      <c r="AE101" s="1171"/>
      <c r="AF101" s="1142"/>
      <c r="AG101" s="1171"/>
      <c r="AH101" s="1171"/>
      <c r="AI101" s="1171"/>
      <c r="AJ101" s="1171"/>
      <c r="AK101" s="1142"/>
      <c r="AL101" s="1171"/>
      <c r="AM101" s="1171"/>
      <c r="AN101" s="1171"/>
      <c r="AO101" s="1325"/>
      <c r="AP101" s="1136">
        <v>16</v>
      </c>
      <c r="AQ101" s="1131"/>
      <c r="AR101" s="1131">
        <v>14</v>
      </c>
      <c r="AS101" s="1131">
        <v>90</v>
      </c>
      <c r="AT101" s="1129">
        <v>4</v>
      </c>
      <c r="AU101" s="1142"/>
      <c r="AV101" s="1171"/>
      <c r="AW101" s="1171"/>
      <c r="AX101" s="1171"/>
      <c r="AY101" s="1171"/>
      <c r="AZ101" s="1142"/>
      <c r="BA101" s="1171"/>
      <c r="BB101" s="1171"/>
      <c r="BC101" s="1171"/>
      <c r="BD101" s="1320"/>
    </row>
    <row r="102" spans="1:56" s="272" customFormat="1" ht="34.5" customHeight="1" thickBot="1">
      <c r="A102" s="970" t="s">
        <v>553</v>
      </c>
      <c r="B102" s="946" t="s">
        <v>470</v>
      </c>
      <c r="C102" s="1318"/>
      <c r="D102" s="1319"/>
      <c r="E102" s="1141"/>
      <c r="F102" s="1148"/>
      <c r="G102" s="1029"/>
      <c r="H102" s="1029"/>
      <c r="I102" s="1029"/>
      <c r="J102" s="1178"/>
      <c r="K102" s="1180"/>
      <c r="L102" s="1155"/>
      <c r="M102" s="1145"/>
      <c r="N102" s="1145"/>
      <c r="O102" s="1145"/>
      <c r="P102" s="1167"/>
      <c r="Q102" s="1143"/>
      <c r="R102" s="1172"/>
      <c r="S102" s="1172"/>
      <c r="T102" s="1149"/>
      <c r="U102" s="1148"/>
      <c r="V102" s="1143"/>
      <c r="W102" s="1172"/>
      <c r="X102" s="1172"/>
      <c r="Y102" s="1172"/>
      <c r="Z102" s="1172"/>
      <c r="AA102" s="1143"/>
      <c r="AB102" s="1172"/>
      <c r="AC102" s="1172"/>
      <c r="AD102" s="1172"/>
      <c r="AE102" s="1172"/>
      <c r="AF102" s="1143"/>
      <c r="AG102" s="1172"/>
      <c r="AH102" s="1172"/>
      <c r="AI102" s="1172"/>
      <c r="AJ102" s="1172"/>
      <c r="AK102" s="1143"/>
      <c r="AL102" s="1172"/>
      <c r="AM102" s="1172"/>
      <c r="AN102" s="1172"/>
      <c r="AO102" s="1326"/>
      <c r="AP102" s="1137"/>
      <c r="AQ102" s="1132"/>
      <c r="AR102" s="1132"/>
      <c r="AS102" s="1132"/>
      <c r="AT102" s="1130"/>
      <c r="AU102" s="1143"/>
      <c r="AV102" s="1172"/>
      <c r="AW102" s="1172"/>
      <c r="AX102" s="1172"/>
      <c r="AY102" s="1172"/>
      <c r="AZ102" s="1143"/>
      <c r="BA102" s="1172"/>
      <c r="BB102" s="1172"/>
      <c r="BC102" s="1172"/>
      <c r="BD102" s="1203"/>
    </row>
    <row r="103" spans="1:56" s="272" customFormat="1" ht="54.75" customHeight="1">
      <c r="A103" s="971" t="s">
        <v>540</v>
      </c>
      <c r="B103" s="948" t="s">
        <v>421</v>
      </c>
      <c r="C103" s="1184"/>
      <c r="D103" s="1186">
        <v>6</v>
      </c>
      <c r="E103" s="1186"/>
      <c r="F103" s="1187"/>
      <c r="G103" s="1030"/>
      <c r="H103" s="1030">
        <v>6</v>
      </c>
      <c r="I103" s="1213"/>
      <c r="J103" s="1196">
        <f>U103+Z103+AE103+AJ103+AO103+AT103+AY103+BD103</f>
        <v>3</v>
      </c>
      <c r="K103" s="1197">
        <f>J103*30</f>
        <v>90</v>
      </c>
      <c r="L103" s="1182">
        <f>M103+N103+O103</f>
        <v>30</v>
      </c>
      <c r="M103" s="1173">
        <f>Q103+V103+AA103+AF103+AK103+AP103+AU103+AZ103</f>
        <v>16</v>
      </c>
      <c r="N103" s="1173"/>
      <c r="O103" s="1173">
        <f>S103+X103+AC103+AH103+AM103+AR103+AW103+BB103</f>
        <v>14</v>
      </c>
      <c r="P103" s="1183">
        <f>K103-L103</f>
        <v>60</v>
      </c>
      <c r="Q103" s="1136"/>
      <c r="R103" s="1131"/>
      <c r="S103" s="1131"/>
      <c r="T103" s="1131"/>
      <c r="U103" s="1133"/>
      <c r="V103" s="1136"/>
      <c r="W103" s="1131"/>
      <c r="X103" s="1131"/>
      <c r="Y103" s="1131"/>
      <c r="Z103" s="1207"/>
      <c r="AA103" s="1281"/>
      <c r="AB103" s="1136"/>
      <c r="AC103" s="1131"/>
      <c r="AD103" s="1131"/>
      <c r="AE103" s="1202"/>
      <c r="AF103" s="1136"/>
      <c r="AG103" s="1131"/>
      <c r="AH103" s="1131"/>
      <c r="AI103" s="1131"/>
      <c r="AJ103" s="1129"/>
      <c r="AK103" s="1136"/>
      <c r="AL103" s="1131"/>
      <c r="AM103" s="1131"/>
      <c r="AN103" s="1131"/>
      <c r="AO103" s="1129"/>
      <c r="AP103" s="1136">
        <v>16</v>
      </c>
      <c r="AQ103" s="1131"/>
      <c r="AR103" s="1131">
        <v>14</v>
      </c>
      <c r="AS103" s="1131">
        <v>60</v>
      </c>
      <c r="AT103" s="1129">
        <v>3</v>
      </c>
      <c r="AU103" s="1136"/>
      <c r="AV103" s="1131"/>
      <c r="AW103" s="1131"/>
      <c r="AX103" s="1131"/>
      <c r="AY103" s="1129"/>
      <c r="AZ103" s="1136"/>
      <c r="BA103" s="1131"/>
      <c r="BB103" s="1131"/>
      <c r="BC103" s="1131"/>
      <c r="BD103" s="1133"/>
    </row>
    <row r="104" spans="1:56" s="272" customFormat="1" ht="48" customHeight="1" thickBot="1">
      <c r="A104" s="970" t="s">
        <v>554</v>
      </c>
      <c r="B104" s="946" t="s">
        <v>564</v>
      </c>
      <c r="C104" s="1210"/>
      <c r="D104" s="1150"/>
      <c r="E104" s="1150"/>
      <c r="F104" s="1157"/>
      <c r="G104" s="1027"/>
      <c r="H104" s="1212"/>
      <c r="I104" s="1214"/>
      <c r="J104" s="1196"/>
      <c r="K104" s="1197"/>
      <c r="L104" s="1182"/>
      <c r="M104" s="1173"/>
      <c r="N104" s="1173"/>
      <c r="O104" s="1173"/>
      <c r="P104" s="1183"/>
      <c r="Q104" s="1161"/>
      <c r="R104" s="1162"/>
      <c r="S104" s="1162"/>
      <c r="T104" s="1162"/>
      <c r="U104" s="1168"/>
      <c r="V104" s="1161"/>
      <c r="W104" s="1162"/>
      <c r="X104" s="1162"/>
      <c r="Y104" s="1162"/>
      <c r="Z104" s="1208"/>
      <c r="AA104" s="1200"/>
      <c r="AB104" s="1161"/>
      <c r="AC104" s="1162"/>
      <c r="AD104" s="1162"/>
      <c r="AE104" s="1188"/>
      <c r="AF104" s="1161"/>
      <c r="AG104" s="1162"/>
      <c r="AH104" s="1162"/>
      <c r="AI104" s="1162"/>
      <c r="AJ104" s="1199"/>
      <c r="AK104" s="1161"/>
      <c r="AL104" s="1162"/>
      <c r="AM104" s="1162"/>
      <c r="AN104" s="1162"/>
      <c r="AO104" s="1199"/>
      <c r="AP104" s="1161"/>
      <c r="AQ104" s="1162"/>
      <c r="AR104" s="1162"/>
      <c r="AS104" s="1162"/>
      <c r="AT104" s="1199"/>
      <c r="AU104" s="1161"/>
      <c r="AV104" s="1162"/>
      <c r="AW104" s="1162"/>
      <c r="AX104" s="1162"/>
      <c r="AY104" s="1199"/>
      <c r="AZ104" s="1161"/>
      <c r="BA104" s="1162"/>
      <c r="BB104" s="1162"/>
      <c r="BC104" s="1162"/>
      <c r="BD104" s="1168"/>
    </row>
    <row r="105" spans="1:56" s="272" customFormat="1" ht="52.5" customHeight="1">
      <c r="A105" s="971" t="s">
        <v>541</v>
      </c>
      <c r="B105" s="988" t="s">
        <v>572</v>
      </c>
      <c r="C105" s="1321"/>
      <c r="D105" s="1186">
        <v>7</v>
      </c>
      <c r="E105" s="1186"/>
      <c r="F105" s="1187"/>
      <c r="G105" s="1030"/>
      <c r="H105" s="1030">
        <v>7</v>
      </c>
      <c r="I105" s="1213">
        <v>7</v>
      </c>
      <c r="J105" s="1177">
        <f>U105+Z105+AE105+AJ105+AO105+AT105+AY105+BD105</f>
        <v>3</v>
      </c>
      <c r="K105" s="1179">
        <f>J105*30</f>
        <v>90</v>
      </c>
      <c r="L105" s="1328">
        <f>M105+N105+O105</f>
        <v>30</v>
      </c>
      <c r="M105" s="1323">
        <f>Q105+V105+AA105+AF105+AK105+AP105+AU105+AZ105</f>
        <v>16</v>
      </c>
      <c r="N105" s="1144">
        <f>R105+W105+AB105+AG105+AL105+AQ105+AV105+BA105</f>
        <v>14</v>
      </c>
      <c r="O105" s="1144"/>
      <c r="P105" s="1166">
        <f>K105-L105</f>
        <v>60</v>
      </c>
      <c r="Q105" s="1146"/>
      <c r="R105" s="1280"/>
      <c r="S105" s="1144"/>
      <c r="T105" s="1144"/>
      <c r="U105" s="1166"/>
      <c r="V105" s="1169"/>
      <c r="W105" s="1144"/>
      <c r="X105" s="1144"/>
      <c r="Y105" s="1144"/>
      <c r="Z105" s="1166"/>
      <c r="AA105" s="1281"/>
      <c r="AB105" s="1136"/>
      <c r="AC105" s="1131"/>
      <c r="AD105" s="1131"/>
      <c r="AE105" s="1202"/>
      <c r="AF105" s="1136"/>
      <c r="AG105" s="1131"/>
      <c r="AH105" s="1131"/>
      <c r="AI105" s="1131"/>
      <c r="AJ105" s="1204"/>
      <c r="AK105" s="1136"/>
      <c r="AL105" s="1131"/>
      <c r="AM105" s="1131"/>
      <c r="AN105" s="1131"/>
      <c r="AO105" s="1133"/>
      <c r="AP105" s="1136"/>
      <c r="AQ105" s="1131"/>
      <c r="AR105" s="1131"/>
      <c r="AS105" s="1131"/>
      <c r="AT105" s="1129"/>
      <c r="AU105" s="1136">
        <v>16</v>
      </c>
      <c r="AV105" s="1131">
        <v>14</v>
      </c>
      <c r="AW105" s="1131"/>
      <c r="AX105" s="1131">
        <v>60</v>
      </c>
      <c r="AY105" s="1330">
        <v>3</v>
      </c>
      <c r="AZ105" s="1321"/>
      <c r="BA105" s="1184"/>
      <c r="BB105" s="1184"/>
      <c r="BC105" s="1184"/>
      <c r="BD105" s="1332"/>
    </row>
    <row r="106" spans="1:56" s="272" customFormat="1" ht="51.75" customHeight="1" thickBot="1">
      <c r="A106" s="970" t="s">
        <v>555</v>
      </c>
      <c r="B106" s="992" t="s">
        <v>567</v>
      </c>
      <c r="C106" s="1322"/>
      <c r="D106" s="1151"/>
      <c r="E106" s="1151"/>
      <c r="F106" s="1158"/>
      <c r="G106" s="1027"/>
      <c r="H106" s="1027"/>
      <c r="I106" s="1327"/>
      <c r="J106" s="1178"/>
      <c r="K106" s="1180"/>
      <c r="L106" s="1329"/>
      <c r="M106" s="1324"/>
      <c r="N106" s="1145"/>
      <c r="O106" s="1145"/>
      <c r="P106" s="1167"/>
      <c r="Q106" s="1147"/>
      <c r="R106" s="1145"/>
      <c r="S106" s="1145"/>
      <c r="T106" s="1145"/>
      <c r="U106" s="1167"/>
      <c r="V106" s="1170"/>
      <c r="W106" s="1145"/>
      <c r="X106" s="1145"/>
      <c r="Y106" s="1145"/>
      <c r="Z106" s="1167"/>
      <c r="AA106" s="1201"/>
      <c r="AB106" s="1137"/>
      <c r="AC106" s="1132"/>
      <c r="AD106" s="1132"/>
      <c r="AE106" s="1189"/>
      <c r="AF106" s="1137"/>
      <c r="AG106" s="1132"/>
      <c r="AH106" s="1132"/>
      <c r="AI106" s="1132"/>
      <c r="AJ106" s="1130"/>
      <c r="AK106" s="1137"/>
      <c r="AL106" s="1132"/>
      <c r="AM106" s="1132"/>
      <c r="AN106" s="1132"/>
      <c r="AO106" s="1134"/>
      <c r="AP106" s="1137"/>
      <c r="AQ106" s="1132"/>
      <c r="AR106" s="1132"/>
      <c r="AS106" s="1132"/>
      <c r="AT106" s="1130"/>
      <c r="AU106" s="1137"/>
      <c r="AV106" s="1132"/>
      <c r="AW106" s="1132"/>
      <c r="AX106" s="1132"/>
      <c r="AY106" s="1331"/>
      <c r="AZ106" s="1322"/>
      <c r="BA106" s="1185"/>
      <c r="BB106" s="1185"/>
      <c r="BC106" s="1185"/>
      <c r="BD106" s="1333"/>
    </row>
    <row r="107" spans="1:56" s="272" customFormat="1" ht="49.5" customHeight="1">
      <c r="A107" s="971" t="s">
        <v>542</v>
      </c>
      <c r="B107" s="949" t="s">
        <v>570</v>
      </c>
      <c r="C107" s="1184">
        <v>7</v>
      </c>
      <c r="D107" s="1186"/>
      <c r="E107" s="1186"/>
      <c r="F107" s="1187"/>
      <c r="G107" s="1030"/>
      <c r="H107" s="1213">
        <v>7</v>
      </c>
      <c r="I107" s="1030"/>
      <c r="J107" s="1196">
        <f>U107+Z107+AE107+AJ107+AO107+AT107+AY107+BD107</f>
        <v>4</v>
      </c>
      <c r="K107" s="1197">
        <f>J107*30</f>
        <v>120</v>
      </c>
      <c r="L107" s="1182">
        <f>M107+N107+O107</f>
        <v>30</v>
      </c>
      <c r="M107" s="1173">
        <f>Q107+V107+AA107+AF107+AK107+AP107+AU107+AZ107</f>
        <v>16</v>
      </c>
      <c r="N107" s="1173">
        <f>R107+W107+AB107+AG107+AL107+AQ107+AV107+BA107</f>
        <v>14</v>
      </c>
      <c r="O107" s="1173"/>
      <c r="P107" s="1183">
        <f>K107-L107</f>
        <v>90</v>
      </c>
      <c r="Q107" s="1316"/>
      <c r="R107" s="1144"/>
      <c r="S107" s="1144"/>
      <c r="T107" s="1131"/>
      <c r="U107" s="1355"/>
      <c r="V107" s="1136"/>
      <c r="W107" s="1131"/>
      <c r="X107" s="1131"/>
      <c r="Y107" s="1131"/>
      <c r="Z107" s="1207"/>
      <c r="AA107" s="1281"/>
      <c r="AB107" s="1136"/>
      <c r="AC107" s="1131"/>
      <c r="AD107" s="1131"/>
      <c r="AE107" s="1202"/>
      <c r="AF107" s="1136"/>
      <c r="AG107" s="1131"/>
      <c r="AH107" s="1131"/>
      <c r="AI107" s="1131"/>
      <c r="AJ107" s="1356"/>
      <c r="AK107" s="1169"/>
      <c r="AL107" s="1144"/>
      <c r="AM107" s="1144"/>
      <c r="AN107" s="1144"/>
      <c r="AO107" s="1138"/>
      <c r="AP107" s="1316"/>
      <c r="AQ107" s="1144"/>
      <c r="AR107" s="1144"/>
      <c r="AS107" s="1144"/>
      <c r="AT107" s="1138"/>
      <c r="AU107" s="1136">
        <v>16</v>
      </c>
      <c r="AV107" s="1131">
        <v>14</v>
      </c>
      <c r="AW107" s="1131"/>
      <c r="AX107" s="1131">
        <v>90</v>
      </c>
      <c r="AY107" s="1129">
        <v>4</v>
      </c>
      <c r="AZ107" s="1321"/>
      <c r="BA107" s="1336"/>
      <c r="BB107" s="1336"/>
      <c r="BC107" s="1336"/>
      <c r="BD107" s="1341"/>
    </row>
    <row r="108" spans="1:56" s="272" customFormat="1" ht="69.75" customHeight="1" thickBot="1">
      <c r="A108" s="970" t="s">
        <v>556</v>
      </c>
      <c r="B108" s="941" t="s">
        <v>469</v>
      </c>
      <c r="C108" s="1185"/>
      <c r="D108" s="1151"/>
      <c r="E108" s="1151"/>
      <c r="F108" s="1158"/>
      <c r="G108" s="1027"/>
      <c r="H108" s="1327"/>
      <c r="I108" s="1027"/>
      <c r="J108" s="1178"/>
      <c r="K108" s="1180"/>
      <c r="L108" s="1155"/>
      <c r="M108" s="1145"/>
      <c r="N108" s="1145"/>
      <c r="O108" s="1145"/>
      <c r="P108" s="1167"/>
      <c r="Q108" s="1312"/>
      <c r="R108" s="1145"/>
      <c r="S108" s="1145"/>
      <c r="T108" s="1132"/>
      <c r="U108" s="1167"/>
      <c r="V108" s="1137"/>
      <c r="W108" s="1132"/>
      <c r="X108" s="1132"/>
      <c r="Y108" s="1132"/>
      <c r="Z108" s="1209"/>
      <c r="AA108" s="1201"/>
      <c r="AB108" s="1137"/>
      <c r="AC108" s="1132"/>
      <c r="AD108" s="1132"/>
      <c r="AE108" s="1189"/>
      <c r="AF108" s="1137"/>
      <c r="AG108" s="1132"/>
      <c r="AH108" s="1132"/>
      <c r="AI108" s="1132"/>
      <c r="AJ108" s="1357"/>
      <c r="AK108" s="1170"/>
      <c r="AL108" s="1145"/>
      <c r="AM108" s="1145"/>
      <c r="AN108" s="1145"/>
      <c r="AO108" s="1139"/>
      <c r="AP108" s="1312"/>
      <c r="AQ108" s="1145"/>
      <c r="AR108" s="1145"/>
      <c r="AS108" s="1145"/>
      <c r="AT108" s="1139"/>
      <c r="AU108" s="1137"/>
      <c r="AV108" s="1132"/>
      <c r="AW108" s="1132"/>
      <c r="AX108" s="1132"/>
      <c r="AY108" s="1130"/>
      <c r="AZ108" s="1322"/>
      <c r="BA108" s="1337"/>
      <c r="BB108" s="1337"/>
      <c r="BC108" s="1337"/>
      <c r="BD108" s="1342"/>
    </row>
    <row r="109" spans="1:56" s="272" customFormat="1" ht="49.5" customHeight="1">
      <c r="A109" s="971" t="s">
        <v>543</v>
      </c>
      <c r="B109" s="950" t="s">
        <v>420</v>
      </c>
      <c r="C109" s="1163">
        <v>7</v>
      </c>
      <c r="D109" s="1162"/>
      <c r="E109" s="1162"/>
      <c r="F109" s="1168"/>
      <c r="G109" s="1028"/>
      <c r="H109" s="1175">
        <v>7</v>
      </c>
      <c r="I109" s="1159"/>
      <c r="J109" s="1177">
        <f>U109+Z109+AE109+AJ109+AO109+AT109+AY109+BD109</f>
        <v>4</v>
      </c>
      <c r="K109" s="1179">
        <f>J109*30</f>
        <v>120</v>
      </c>
      <c r="L109" s="1181">
        <f>M109+N109+O109</f>
        <v>30</v>
      </c>
      <c r="M109" s="1144">
        <f>Q109+V109+AA109+AF109+AK109+AP109+AU109+AZ109</f>
        <v>16</v>
      </c>
      <c r="N109" s="1144"/>
      <c r="O109" s="1144">
        <f>S109+X109+AC109+AH109+AM109+AR109+AW109+BB109</f>
        <v>14</v>
      </c>
      <c r="P109" s="1166">
        <f>K109-L109</f>
        <v>90</v>
      </c>
      <c r="Q109" s="1161"/>
      <c r="R109" s="1162"/>
      <c r="S109" s="1162"/>
      <c r="T109" s="1162"/>
      <c r="U109" s="1168"/>
      <c r="V109" s="1161"/>
      <c r="W109" s="1162"/>
      <c r="X109" s="1162"/>
      <c r="Y109" s="1162"/>
      <c r="Z109" s="1208"/>
      <c r="AA109" s="1200"/>
      <c r="AB109" s="1161"/>
      <c r="AC109" s="1162"/>
      <c r="AD109" s="1162"/>
      <c r="AE109" s="1188"/>
      <c r="AF109" s="1161"/>
      <c r="AG109" s="1162"/>
      <c r="AH109" s="1162"/>
      <c r="AI109" s="1162"/>
      <c r="AJ109" s="1199"/>
      <c r="AK109" s="1161"/>
      <c r="AL109" s="1162"/>
      <c r="AM109" s="1162"/>
      <c r="AN109" s="1162"/>
      <c r="AO109" s="1129"/>
      <c r="AP109" s="1316"/>
      <c r="AQ109" s="1144"/>
      <c r="AR109" s="1144"/>
      <c r="AS109" s="1144"/>
      <c r="AT109" s="1138"/>
      <c r="AU109" s="1136">
        <v>16</v>
      </c>
      <c r="AV109" s="1131"/>
      <c r="AW109" s="1131">
        <v>14</v>
      </c>
      <c r="AX109" s="1131">
        <v>90</v>
      </c>
      <c r="AY109" s="1129">
        <v>4</v>
      </c>
      <c r="AZ109" s="1281"/>
      <c r="BA109" s="1140"/>
      <c r="BB109" s="1140"/>
      <c r="BC109" s="1140"/>
      <c r="BD109" s="1133"/>
    </row>
    <row r="110" spans="1:56" s="272" customFormat="1" ht="30.75" customHeight="1" thickBot="1">
      <c r="A110" s="970" t="s">
        <v>557</v>
      </c>
      <c r="B110" s="943" t="s">
        <v>373</v>
      </c>
      <c r="C110" s="1164"/>
      <c r="D110" s="1132"/>
      <c r="E110" s="1132"/>
      <c r="F110" s="1134"/>
      <c r="G110" s="1029"/>
      <c r="H110" s="1031"/>
      <c r="I110" s="1176"/>
      <c r="J110" s="1178"/>
      <c r="K110" s="1180"/>
      <c r="L110" s="1155"/>
      <c r="M110" s="1145"/>
      <c r="N110" s="1145"/>
      <c r="O110" s="1145"/>
      <c r="P110" s="1167"/>
      <c r="Q110" s="1137"/>
      <c r="R110" s="1132"/>
      <c r="S110" s="1132"/>
      <c r="T110" s="1132"/>
      <c r="U110" s="1134"/>
      <c r="V110" s="1137"/>
      <c r="W110" s="1132"/>
      <c r="X110" s="1132"/>
      <c r="Y110" s="1132"/>
      <c r="Z110" s="1209"/>
      <c r="AA110" s="1282"/>
      <c r="AB110" s="1137"/>
      <c r="AC110" s="1132"/>
      <c r="AD110" s="1132"/>
      <c r="AE110" s="1189"/>
      <c r="AF110" s="1137"/>
      <c r="AG110" s="1132"/>
      <c r="AH110" s="1132"/>
      <c r="AI110" s="1132"/>
      <c r="AJ110" s="1130"/>
      <c r="AK110" s="1137"/>
      <c r="AL110" s="1132"/>
      <c r="AM110" s="1132"/>
      <c r="AN110" s="1132"/>
      <c r="AO110" s="1205"/>
      <c r="AP110" s="1312"/>
      <c r="AQ110" s="1145"/>
      <c r="AR110" s="1145"/>
      <c r="AS110" s="1145"/>
      <c r="AT110" s="1139"/>
      <c r="AU110" s="1137"/>
      <c r="AV110" s="1132"/>
      <c r="AW110" s="1132"/>
      <c r="AX110" s="1132"/>
      <c r="AY110" s="1130"/>
      <c r="AZ110" s="1201"/>
      <c r="BA110" s="1141"/>
      <c r="BB110" s="1141"/>
      <c r="BC110" s="1141"/>
      <c r="BD110" s="1148"/>
    </row>
    <row r="111" spans="1:56" s="272" customFormat="1" ht="63" customHeight="1">
      <c r="A111" s="971" t="s">
        <v>544</v>
      </c>
      <c r="B111" s="942" t="s">
        <v>477</v>
      </c>
      <c r="C111" s="1184">
        <v>7</v>
      </c>
      <c r="D111" s="1186"/>
      <c r="E111" s="1186"/>
      <c r="F111" s="1187"/>
      <c r="G111" s="1030"/>
      <c r="H111" s="1030">
        <v>7</v>
      </c>
      <c r="I111" s="1030"/>
      <c r="J111" s="1177">
        <f>U111+Z111+AE111+AJ111+AO111+AT111+AY111+BD111</f>
        <v>4</v>
      </c>
      <c r="K111" s="1179">
        <f>J111*30</f>
        <v>120</v>
      </c>
      <c r="L111" s="1181">
        <f>M111+N111+O111</f>
        <v>30</v>
      </c>
      <c r="M111" s="1144">
        <f>Q111+V111+AA111+AF111+AK111+AP111+AU111+AZ111</f>
        <v>16</v>
      </c>
      <c r="N111" s="1144">
        <f>R111+W111+AB111+AG111+AL111+AQ111+AV111+BA111</f>
        <v>14</v>
      </c>
      <c r="O111" s="1144">
        <f>S111+X111+AC111+AH111+AM111+AR111+AW111+BB111</f>
        <v>0</v>
      </c>
      <c r="P111" s="1166">
        <f>K111-L111</f>
        <v>90</v>
      </c>
      <c r="Q111" s="1142"/>
      <c r="R111" s="1131"/>
      <c r="S111" s="1131"/>
      <c r="T111" s="1131"/>
      <c r="U111" s="1131"/>
      <c r="V111" s="1169"/>
      <c r="W111" s="1144"/>
      <c r="X111" s="1144"/>
      <c r="Y111" s="1144"/>
      <c r="Z111" s="1166"/>
      <c r="AA111" s="1169"/>
      <c r="AB111" s="1144"/>
      <c r="AC111" s="1144"/>
      <c r="AD111" s="1144"/>
      <c r="AE111" s="1166"/>
      <c r="AF111" s="1169"/>
      <c r="AG111" s="1144"/>
      <c r="AH111" s="1144"/>
      <c r="AI111" s="1144"/>
      <c r="AJ111" s="1138"/>
      <c r="AK111" s="1169"/>
      <c r="AL111" s="1144"/>
      <c r="AM111" s="1144"/>
      <c r="AN111" s="1144"/>
      <c r="AO111" s="1166"/>
      <c r="AP111" s="1169"/>
      <c r="AQ111" s="1144"/>
      <c r="AR111" s="1144"/>
      <c r="AS111" s="1144"/>
      <c r="AT111" s="1138"/>
      <c r="AU111" s="1136">
        <v>16</v>
      </c>
      <c r="AV111" s="1131">
        <v>14</v>
      </c>
      <c r="AW111" s="1131"/>
      <c r="AX111" s="1131">
        <v>90</v>
      </c>
      <c r="AY111" s="1129">
        <v>4</v>
      </c>
      <c r="AZ111" s="1136"/>
      <c r="BA111" s="1131"/>
      <c r="BB111" s="1131"/>
      <c r="BC111" s="1131"/>
      <c r="BD111" s="1133"/>
    </row>
    <row r="112" spans="1:56" s="272" customFormat="1" ht="49.5" customHeight="1" thickBot="1">
      <c r="A112" s="970" t="s">
        <v>558</v>
      </c>
      <c r="B112" s="943" t="s">
        <v>566</v>
      </c>
      <c r="C112" s="1185"/>
      <c r="D112" s="1151"/>
      <c r="E112" s="1151"/>
      <c r="F112" s="1158"/>
      <c r="G112" s="1027"/>
      <c r="H112" s="1027"/>
      <c r="I112" s="1027"/>
      <c r="J112" s="1178"/>
      <c r="K112" s="1180"/>
      <c r="L112" s="1155"/>
      <c r="M112" s="1145"/>
      <c r="N112" s="1145"/>
      <c r="O112" s="1145"/>
      <c r="P112" s="1167"/>
      <c r="Q112" s="1143"/>
      <c r="R112" s="1132"/>
      <c r="S112" s="1132"/>
      <c r="T112" s="1132"/>
      <c r="U112" s="1132"/>
      <c r="V112" s="1170"/>
      <c r="W112" s="1145"/>
      <c r="X112" s="1145"/>
      <c r="Y112" s="1145"/>
      <c r="Z112" s="1167"/>
      <c r="AA112" s="1170"/>
      <c r="AB112" s="1145"/>
      <c r="AC112" s="1145"/>
      <c r="AD112" s="1145"/>
      <c r="AE112" s="1167"/>
      <c r="AF112" s="1170"/>
      <c r="AG112" s="1145"/>
      <c r="AH112" s="1145"/>
      <c r="AI112" s="1145"/>
      <c r="AJ112" s="1139"/>
      <c r="AK112" s="1170"/>
      <c r="AL112" s="1145"/>
      <c r="AM112" s="1145"/>
      <c r="AN112" s="1145"/>
      <c r="AO112" s="1167"/>
      <c r="AP112" s="1170"/>
      <c r="AQ112" s="1145"/>
      <c r="AR112" s="1145"/>
      <c r="AS112" s="1145"/>
      <c r="AT112" s="1139"/>
      <c r="AU112" s="1137"/>
      <c r="AV112" s="1132"/>
      <c r="AW112" s="1132"/>
      <c r="AX112" s="1132"/>
      <c r="AY112" s="1130"/>
      <c r="AZ112" s="1137"/>
      <c r="BA112" s="1132"/>
      <c r="BB112" s="1132"/>
      <c r="BC112" s="1132"/>
      <c r="BD112" s="1148"/>
    </row>
    <row r="113" spans="1:56" s="272" customFormat="1" ht="30.75" customHeight="1">
      <c r="A113" s="971" t="s">
        <v>545</v>
      </c>
      <c r="B113" s="989" t="s">
        <v>381</v>
      </c>
      <c r="C113" s="1184"/>
      <c r="D113" s="1186">
        <v>7</v>
      </c>
      <c r="E113" s="1186"/>
      <c r="F113" s="1187"/>
      <c r="G113" s="1030"/>
      <c r="H113" s="1030">
        <v>7</v>
      </c>
      <c r="I113" s="1030">
        <v>7</v>
      </c>
      <c r="J113" s="1177">
        <f>U113+Z113+AE113+AJ113+AO113+AT113+AY113+BD113</f>
        <v>3</v>
      </c>
      <c r="K113" s="1179">
        <f>J113*30</f>
        <v>90</v>
      </c>
      <c r="L113" s="1181">
        <f>M113+N113+O113</f>
        <v>30</v>
      </c>
      <c r="M113" s="1144">
        <f>Q113+V113+AA113+AF113+AK113+AP113+AU113+AZ113</f>
        <v>16</v>
      </c>
      <c r="N113" s="1144">
        <f>R113+W113+AB113+AG113+AL113+AQ113+AV113+BA113</f>
        <v>14</v>
      </c>
      <c r="O113" s="1144"/>
      <c r="P113" s="1166">
        <f>K113-L113</f>
        <v>60</v>
      </c>
      <c r="Q113" s="1169"/>
      <c r="R113" s="1144"/>
      <c r="S113" s="1144"/>
      <c r="T113" s="1144"/>
      <c r="U113" s="1166"/>
      <c r="V113" s="1169"/>
      <c r="W113" s="1144"/>
      <c r="X113" s="1144"/>
      <c r="Y113" s="1144"/>
      <c r="Z113" s="1166"/>
      <c r="AA113" s="1281"/>
      <c r="AB113" s="1136"/>
      <c r="AC113" s="1131"/>
      <c r="AD113" s="1131"/>
      <c r="AE113" s="1202"/>
      <c r="AF113" s="1136"/>
      <c r="AG113" s="1131"/>
      <c r="AH113" s="1131"/>
      <c r="AI113" s="1131"/>
      <c r="AJ113" s="1204"/>
      <c r="AK113" s="1136"/>
      <c r="AL113" s="1131"/>
      <c r="AM113" s="1131"/>
      <c r="AN113" s="1131"/>
      <c r="AO113" s="1133"/>
      <c r="AP113" s="1136"/>
      <c r="AQ113" s="1131"/>
      <c r="AR113" s="1131"/>
      <c r="AS113" s="1131"/>
      <c r="AT113" s="1129"/>
      <c r="AU113" s="1169">
        <v>16</v>
      </c>
      <c r="AV113" s="1144">
        <v>14</v>
      </c>
      <c r="AW113" s="1144"/>
      <c r="AX113" s="1144">
        <v>60</v>
      </c>
      <c r="AY113" s="1138">
        <v>3</v>
      </c>
      <c r="AZ113" s="1169"/>
      <c r="BA113" s="1144"/>
      <c r="BB113" s="1144"/>
      <c r="BC113" s="1144"/>
      <c r="BD113" s="1301"/>
    </row>
    <row r="114" spans="1:56" s="272" customFormat="1" ht="70.5" customHeight="1" thickBot="1">
      <c r="A114" s="970" t="s">
        <v>559</v>
      </c>
      <c r="B114" s="990" t="s">
        <v>449</v>
      </c>
      <c r="C114" s="1211"/>
      <c r="D114" s="1151"/>
      <c r="E114" s="1151"/>
      <c r="F114" s="1158"/>
      <c r="G114" s="1027"/>
      <c r="H114" s="1027"/>
      <c r="I114" s="1027"/>
      <c r="J114" s="1178"/>
      <c r="K114" s="1180"/>
      <c r="L114" s="1155"/>
      <c r="M114" s="1145"/>
      <c r="N114" s="1145"/>
      <c r="O114" s="1145"/>
      <c r="P114" s="1167"/>
      <c r="Q114" s="1170"/>
      <c r="R114" s="1145"/>
      <c r="S114" s="1145"/>
      <c r="T114" s="1145"/>
      <c r="U114" s="1167"/>
      <c r="V114" s="1170"/>
      <c r="W114" s="1145"/>
      <c r="X114" s="1145"/>
      <c r="Y114" s="1145"/>
      <c r="Z114" s="1167"/>
      <c r="AA114" s="1201"/>
      <c r="AB114" s="1137"/>
      <c r="AC114" s="1132"/>
      <c r="AD114" s="1132"/>
      <c r="AE114" s="1189"/>
      <c r="AF114" s="1137"/>
      <c r="AG114" s="1132"/>
      <c r="AH114" s="1132"/>
      <c r="AI114" s="1132"/>
      <c r="AJ114" s="1130"/>
      <c r="AK114" s="1137"/>
      <c r="AL114" s="1132"/>
      <c r="AM114" s="1132"/>
      <c r="AN114" s="1132"/>
      <c r="AO114" s="1134"/>
      <c r="AP114" s="1137"/>
      <c r="AQ114" s="1132"/>
      <c r="AR114" s="1132"/>
      <c r="AS114" s="1132"/>
      <c r="AT114" s="1130"/>
      <c r="AU114" s="1170"/>
      <c r="AV114" s="1145"/>
      <c r="AW114" s="1145"/>
      <c r="AX114" s="1145"/>
      <c r="AY114" s="1139"/>
      <c r="AZ114" s="1170"/>
      <c r="BA114" s="1145"/>
      <c r="BB114" s="1145"/>
      <c r="BC114" s="1145"/>
      <c r="BD114" s="1302"/>
    </row>
    <row r="115" spans="1:56" s="272" customFormat="1" ht="51" customHeight="1">
      <c r="A115" s="971" t="s">
        <v>546</v>
      </c>
      <c r="B115" s="944" t="s">
        <v>573</v>
      </c>
      <c r="C115" s="1184">
        <v>8</v>
      </c>
      <c r="D115" s="1186"/>
      <c r="E115" s="1186"/>
      <c r="F115" s="1187"/>
      <c r="G115" s="1030"/>
      <c r="H115" s="1030">
        <v>8</v>
      </c>
      <c r="I115" s="1030"/>
      <c r="J115" s="1177">
        <f>U115+Z115+AE115+AJ115+AO115+AT115+AY115+BD115</f>
        <v>4</v>
      </c>
      <c r="K115" s="1179">
        <f>J115*30</f>
        <v>120</v>
      </c>
      <c r="L115" s="1181">
        <f>M115+N115+O115</f>
        <v>30</v>
      </c>
      <c r="M115" s="1144">
        <f>Q115+V115+AA115+AF115+AK115+AP115+AU115+AZ115</f>
        <v>16</v>
      </c>
      <c r="N115" s="1144">
        <f>R115+W115+AB115+AG115+AL115+AQ115+AV115+BA115</f>
        <v>14</v>
      </c>
      <c r="O115" s="1144">
        <f>S115+X115+AC115+AH115+AM115+AR115+AW115+BB115</f>
        <v>0</v>
      </c>
      <c r="P115" s="1166">
        <f>K115-L115</f>
        <v>90</v>
      </c>
      <c r="Q115" s="1169"/>
      <c r="R115" s="1144"/>
      <c r="S115" s="1144"/>
      <c r="T115" s="1144"/>
      <c r="U115" s="1166"/>
      <c r="V115" s="1169"/>
      <c r="W115" s="1144"/>
      <c r="X115" s="1144"/>
      <c r="Y115" s="1144"/>
      <c r="Z115" s="1166"/>
      <c r="AA115" s="1281"/>
      <c r="AB115" s="1136"/>
      <c r="AC115" s="1131"/>
      <c r="AD115" s="1131"/>
      <c r="AE115" s="1202"/>
      <c r="AF115" s="1136"/>
      <c r="AG115" s="1131"/>
      <c r="AH115" s="1131"/>
      <c r="AI115" s="1131"/>
      <c r="AJ115" s="1204"/>
      <c r="AK115" s="1136"/>
      <c r="AL115" s="1131"/>
      <c r="AM115" s="1131"/>
      <c r="AN115" s="1131"/>
      <c r="AO115" s="1133"/>
      <c r="AP115" s="1136"/>
      <c r="AQ115" s="1131"/>
      <c r="AR115" s="1131"/>
      <c r="AS115" s="1131"/>
      <c r="AT115" s="1129"/>
      <c r="AU115" s="1136"/>
      <c r="AV115" s="1131"/>
      <c r="AW115" s="1131"/>
      <c r="AX115" s="1131"/>
      <c r="AY115" s="1129"/>
      <c r="AZ115" s="1136">
        <v>16</v>
      </c>
      <c r="BA115" s="1131">
        <v>14</v>
      </c>
      <c r="BB115" s="1131"/>
      <c r="BC115" s="1131">
        <v>90</v>
      </c>
      <c r="BD115" s="1129">
        <v>4</v>
      </c>
    </row>
    <row r="116" spans="1:56" s="272" customFormat="1" ht="33" customHeight="1" thickBot="1">
      <c r="A116" s="970" t="s">
        <v>560</v>
      </c>
      <c r="B116" s="991" t="s">
        <v>568</v>
      </c>
      <c r="C116" s="1211"/>
      <c r="D116" s="1151"/>
      <c r="E116" s="1151"/>
      <c r="F116" s="1158"/>
      <c r="G116" s="1027"/>
      <c r="H116" s="1027"/>
      <c r="I116" s="1027"/>
      <c r="J116" s="1178"/>
      <c r="K116" s="1180"/>
      <c r="L116" s="1155"/>
      <c r="M116" s="1145"/>
      <c r="N116" s="1145"/>
      <c r="O116" s="1145"/>
      <c r="P116" s="1167"/>
      <c r="Q116" s="1170"/>
      <c r="R116" s="1145"/>
      <c r="S116" s="1145"/>
      <c r="T116" s="1145"/>
      <c r="U116" s="1167"/>
      <c r="V116" s="1170"/>
      <c r="W116" s="1145"/>
      <c r="X116" s="1145"/>
      <c r="Y116" s="1145"/>
      <c r="Z116" s="1167"/>
      <c r="AA116" s="1201"/>
      <c r="AB116" s="1137"/>
      <c r="AC116" s="1132"/>
      <c r="AD116" s="1132"/>
      <c r="AE116" s="1189"/>
      <c r="AF116" s="1137"/>
      <c r="AG116" s="1132"/>
      <c r="AH116" s="1132"/>
      <c r="AI116" s="1132"/>
      <c r="AJ116" s="1130"/>
      <c r="AK116" s="1137"/>
      <c r="AL116" s="1132"/>
      <c r="AM116" s="1132"/>
      <c r="AN116" s="1132"/>
      <c r="AO116" s="1134"/>
      <c r="AP116" s="1137"/>
      <c r="AQ116" s="1132"/>
      <c r="AR116" s="1132"/>
      <c r="AS116" s="1132"/>
      <c r="AT116" s="1130"/>
      <c r="AU116" s="1137"/>
      <c r="AV116" s="1132"/>
      <c r="AW116" s="1132"/>
      <c r="AX116" s="1132"/>
      <c r="AY116" s="1130"/>
      <c r="AZ116" s="1137"/>
      <c r="BA116" s="1132"/>
      <c r="BB116" s="1132"/>
      <c r="BC116" s="1132"/>
      <c r="BD116" s="1130"/>
    </row>
    <row r="117" spans="1:56" s="272" customFormat="1" ht="49.5" customHeight="1">
      <c r="A117" s="971" t="s">
        <v>547</v>
      </c>
      <c r="B117" s="942" t="s">
        <v>384</v>
      </c>
      <c r="C117" s="1184"/>
      <c r="D117" s="1186">
        <v>8</v>
      </c>
      <c r="E117" s="1186"/>
      <c r="F117" s="1187"/>
      <c r="G117" s="1030"/>
      <c r="H117" s="1030">
        <v>8</v>
      </c>
      <c r="I117" s="1030"/>
      <c r="J117" s="1177">
        <f>U117+Z117+AE117+AJ117+AO117+AT117+AY117+BD117</f>
        <v>3</v>
      </c>
      <c r="K117" s="1179">
        <f>J117*30</f>
        <v>90</v>
      </c>
      <c r="L117" s="1181">
        <f>M117+N117+O117</f>
        <v>30</v>
      </c>
      <c r="M117" s="1144">
        <f>Q117+V117+AA117+AF117+AK117+AP117+AU117+AZ117</f>
        <v>16</v>
      </c>
      <c r="N117" s="1144">
        <f>R117+W117+AB117+AG117+AL117+AQ117+AV117+BA117</f>
        <v>14</v>
      </c>
      <c r="O117" s="1144"/>
      <c r="P117" s="1166">
        <f>K117-L117</f>
        <v>60</v>
      </c>
      <c r="Q117" s="1142"/>
      <c r="R117" s="1131"/>
      <c r="S117" s="1131"/>
      <c r="T117" s="1131"/>
      <c r="U117" s="1131"/>
      <c r="V117" s="1169"/>
      <c r="W117" s="1144"/>
      <c r="X117" s="1144"/>
      <c r="Y117" s="1144"/>
      <c r="Z117" s="1166"/>
      <c r="AA117" s="1169"/>
      <c r="AB117" s="1144"/>
      <c r="AC117" s="1144"/>
      <c r="AD117" s="1144"/>
      <c r="AE117" s="1166"/>
      <c r="AF117" s="1169"/>
      <c r="AG117" s="1144"/>
      <c r="AH117" s="1144"/>
      <c r="AI117" s="1144"/>
      <c r="AJ117" s="1138"/>
      <c r="AK117" s="1169"/>
      <c r="AL117" s="1144"/>
      <c r="AM117" s="1144"/>
      <c r="AN117" s="1144"/>
      <c r="AO117" s="1166"/>
      <c r="AP117" s="1169"/>
      <c r="AQ117" s="1144"/>
      <c r="AR117" s="1144"/>
      <c r="AS117" s="1144"/>
      <c r="AT117" s="1138"/>
      <c r="AU117" s="1169"/>
      <c r="AV117" s="1144"/>
      <c r="AW117" s="1144"/>
      <c r="AX117" s="1144"/>
      <c r="AY117" s="1138"/>
      <c r="AZ117" s="1169">
        <v>16</v>
      </c>
      <c r="BA117" s="1144">
        <v>14</v>
      </c>
      <c r="BB117" s="1144"/>
      <c r="BC117" s="1144">
        <v>60</v>
      </c>
      <c r="BD117" s="1138">
        <v>3</v>
      </c>
    </row>
    <row r="118" spans="1:56" s="272" customFormat="1" ht="49.5" customHeight="1" thickBot="1">
      <c r="A118" s="970" t="s">
        <v>561</v>
      </c>
      <c r="B118" s="951" t="s">
        <v>569</v>
      </c>
      <c r="C118" s="1185"/>
      <c r="D118" s="1151"/>
      <c r="E118" s="1151"/>
      <c r="F118" s="1158"/>
      <c r="G118" s="1027"/>
      <c r="H118" s="1027"/>
      <c r="I118" s="1027"/>
      <c r="J118" s="1178"/>
      <c r="K118" s="1180"/>
      <c r="L118" s="1155"/>
      <c r="M118" s="1145"/>
      <c r="N118" s="1145"/>
      <c r="O118" s="1145"/>
      <c r="P118" s="1167"/>
      <c r="Q118" s="1143"/>
      <c r="R118" s="1132"/>
      <c r="S118" s="1132"/>
      <c r="T118" s="1132"/>
      <c r="U118" s="1132"/>
      <c r="V118" s="1170"/>
      <c r="W118" s="1145"/>
      <c r="X118" s="1145"/>
      <c r="Y118" s="1145"/>
      <c r="Z118" s="1167"/>
      <c r="AA118" s="1170"/>
      <c r="AB118" s="1145"/>
      <c r="AC118" s="1145"/>
      <c r="AD118" s="1145"/>
      <c r="AE118" s="1167"/>
      <c r="AF118" s="1170"/>
      <c r="AG118" s="1145"/>
      <c r="AH118" s="1145"/>
      <c r="AI118" s="1145"/>
      <c r="AJ118" s="1139"/>
      <c r="AK118" s="1170"/>
      <c r="AL118" s="1145"/>
      <c r="AM118" s="1145"/>
      <c r="AN118" s="1145"/>
      <c r="AO118" s="1167"/>
      <c r="AP118" s="1170"/>
      <c r="AQ118" s="1145"/>
      <c r="AR118" s="1145"/>
      <c r="AS118" s="1145"/>
      <c r="AT118" s="1139"/>
      <c r="AU118" s="1170"/>
      <c r="AV118" s="1145"/>
      <c r="AW118" s="1145"/>
      <c r="AX118" s="1145"/>
      <c r="AY118" s="1139"/>
      <c r="AZ118" s="1170"/>
      <c r="BA118" s="1145"/>
      <c r="BB118" s="1145"/>
      <c r="BC118" s="1145"/>
      <c r="BD118" s="1139"/>
    </row>
    <row r="119" spans="1:56" s="272" customFormat="1" ht="81.75" customHeight="1">
      <c r="A119" s="971" t="s">
        <v>548</v>
      </c>
      <c r="B119" s="942" t="s">
        <v>460</v>
      </c>
      <c r="C119" s="1184">
        <v>8</v>
      </c>
      <c r="D119" s="1186"/>
      <c r="E119" s="1186"/>
      <c r="F119" s="1187"/>
      <c r="G119" s="1030"/>
      <c r="H119" s="1030">
        <v>8</v>
      </c>
      <c r="I119" s="1030"/>
      <c r="J119" s="1196">
        <f>U119+Z119+AE119+AJ119+AO119+AT119+AY119+BD119</f>
        <v>4</v>
      </c>
      <c r="K119" s="1197">
        <f>J119*30</f>
        <v>120</v>
      </c>
      <c r="L119" s="1182">
        <f>M119+N119+O119</f>
        <v>30</v>
      </c>
      <c r="M119" s="1173">
        <f>Q119+V119+AA119+AF119+AK119+AP119+AU119+AZ119</f>
        <v>16</v>
      </c>
      <c r="N119" s="1173">
        <f>R119+W119+AB119+AG119+AL119+AQ119+AV119+BA119</f>
        <v>14</v>
      </c>
      <c r="O119" s="1173"/>
      <c r="P119" s="1183">
        <f>K119-L119</f>
        <v>90</v>
      </c>
      <c r="Q119" s="1142"/>
      <c r="R119" s="1131"/>
      <c r="S119" s="1131"/>
      <c r="T119" s="1131"/>
      <c r="U119" s="1131"/>
      <c r="V119" s="1169"/>
      <c r="W119" s="1144"/>
      <c r="X119" s="1144"/>
      <c r="Y119" s="1144"/>
      <c r="Z119" s="1166"/>
      <c r="AA119" s="1169"/>
      <c r="AB119" s="1144"/>
      <c r="AC119" s="1144"/>
      <c r="AD119" s="1144"/>
      <c r="AE119" s="1166"/>
      <c r="AF119" s="1169"/>
      <c r="AG119" s="1144"/>
      <c r="AH119" s="1144"/>
      <c r="AI119" s="1144"/>
      <c r="AJ119" s="1138"/>
      <c r="AK119" s="1169"/>
      <c r="AL119" s="1144"/>
      <c r="AM119" s="1144"/>
      <c r="AN119" s="1144"/>
      <c r="AO119" s="1166"/>
      <c r="AP119" s="1169"/>
      <c r="AQ119" s="1144"/>
      <c r="AR119" s="1144"/>
      <c r="AS119" s="1144"/>
      <c r="AT119" s="1138"/>
      <c r="AU119" s="1169"/>
      <c r="AV119" s="1144"/>
      <c r="AW119" s="1144"/>
      <c r="AX119" s="1144"/>
      <c r="AY119" s="1138"/>
      <c r="AZ119" s="1136">
        <v>16</v>
      </c>
      <c r="BA119" s="1131">
        <v>14</v>
      </c>
      <c r="BB119" s="1131"/>
      <c r="BC119" s="1131">
        <v>90</v>
      </c>
      <c r="BD119" s="1129">
        <v>4</v>
      </c>
    </row>
    <row r="120" spans="1:56" s="272" customFormat="1" ht="49.5" customHeight="1" thickBot="1">
      <c r="A120" s="973" t="s">
        <v>562</v>
      </c>
      <c r="B120" s="943" t="s">
        <v>408</v>
      </c>
      <c r="C120" s="1185"/>
      <c r="D120" s="1151"/>
      <c r="E120" s="1151"/>
      <c r="F120" s="1158"/>
      <c r="G120" s="1033"/>
      <c r="H120" s="1027"/>
      <c r="I120" s="1027"/>
      <c r="J120" s="1178"/>
      <c r="K120" s="1180"/>
      <c r="L120" s="1155"/>
      <c r="M120" s="1145"/>
      <c r="N120" s="1145"/>
      <c r="O120" s="1145"/>
      <c r="P120" s="1167"/>
      <c r="Q120" s="1143"/>
      <c r="R120" s="1132"/>
      <c r="S120" s="1132"/>
      <c r="T120" s="1132"/>
      <c r="U120" s="1132"/>
      <c r="V120" s="1170"/>
      <c r="W120" s="1145"/>
      <c r="X120" s="1145"/>
      <c r="Y120" s="1145"/>
      <c r="Z120" s="1167"/>
      <c r="AA120" s="1170"/>
      <c r="AB120" s="1145"/>
      <c r="AC120" s="1145"/>
      <c r="AD120" s="1145"/>
      <c r="AE120" s="1167"/>
      <c r="AF120" s="1170"/>
      <c r="AG120" s="1145"/>
      <c r="AH120" s="1145"/>
      <c r="AI120" s="1145"/>
      <c r="AJ120" s="1139"/>
      <c r="AK120" s="1170"/>
      <c r="AL120" s="1145"/>
      <c r="AM120" s="1145"/>
      <c r="AN120" s="1145"/>
      <c r="AO120" s="1167"/>
      <c r="AP120" s="1170"/>
      <c r="AQ120" s="1145"/>
      <c r="AR120" s="1145"/>
      <c r="AS120" s="1145"/>
      <c r="AT120" s="1139"/>
      <c r="AU120" s="1170"/>
      <c r="AV120" s="1145"/>
      <c r="AW120" s="1145"/>
      <c r="AX120" s="1145"/>
      <c r="AY120" s="1139"/>
      <c r="AZ120" s="1137"/>
      <c r="BA120" s="1132"/>
      <c r="BB120" s="1132"/>
      <c r="BC120" s="1132"/>
      <c r="BD120" s="1130"/>
    </row>
    <row r="121" spans="1:56" s="272" customFormat="1" ht="43.5" customHeight="1" thickBot="1" thickTop="1">
      <c r="A121" s="1292" t="s">
        <v>350</v>
      </c>
      <c r="B121" s="1293"/>
      <c r="C121" s="296">
        <v>10</v>
      </c>
      <c r="D121" s="296">
        <v>6</v>
      </c>
      <c r="E121" s="296"/>
      <c r="F121" s="296"/>
      <c r="G121" s="296"/>
      <c r="H121" s="296">
        <v>16</v>
      </c>
      <c r="I121" s="296">
        <v>3</v>
      </c>
      <c r="J121" s="296">
        <f aca="true" t="shared" si="19" ref="J121:BD121">SUM(J89:J120)</f>
        <v>60</v>
      </c>
      <c r="K121" s="296">
        <f t="shared" si="19"/>
        <v>1800</v>
      </c>
      <c r="L121" s="296">
        <f t="shared" si="19"/>
        <v>500</v>
      </c>
      <c r="M121" s="296">
        <f t="shared" si="19"/>
        <v>260</v>
      </c>
      <c r="N121" s="296">
        <f t="shared" si="19"/>
        <v>126</v>
      </c>
      <c r="O121" s="296">
        <f t="shared" si="19"/>
        <v>114</v>
      </c>
      <c r="P121" s="296">
        <f t="shared" si="19"/>
        <v>1300</v>
      </c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>
        <f t="shared" si="19"/>
        <v>16</v>
      </c>
      <c r="AB121" s="296"/>
      <c r="AC121" s="296">
        <f t="shared" si="19"/>
        <v>14</v>
      </c>
      <c r="AD121" s="296">
        <f t="shared" si="19"/>
        <v>90</v>
      </c>
      <c r="AE121" s="296">
        <f t="shared" si="19"/>
        <v>4</v>
      </c>
      <c r="AF121" s="296">
        <f t="shared" si="19"/>
        <v>0</v>
      </c>
      <c r="AG121" s="296"/>
      <c r="AH121" s="296"/>
      <c r="AI121" s="296">
        <f t="shared" si="19"/>
        <v>90</v>
      </c>
      <c r="AJ121" s="296">
        <f t="shared" si="19"/>
        <v>4</v>
      </c>
      <c r="AK121" s="296">
        <f t="shared" si="19"/>
        <v>56</v>
      </c>
      <c r="AL121" s="296">
        <f t="shared" si="19"/>
        <v>16</v>
      </c>
      <c r="AM121" s="296">
        <f t="shared" si="19"/>
        <v>28</v>
      </c>
      <c r="AN121" s="296">
        <f t="shared" si="19"/>
        <v>230</v>
      </c>
      <c r="AO121" s="296">
        <f t="shared" si="19"/>
        <v>11</v>
      </c>
      <c r="AP121" s="296">
        <f t="shared" si="19"/>
        <v>60</v>
      </c>
      <c r="AQ121" s="296">
        <f t="shared" si="19"/>
        <v>12</v>
      </c>
      <c r="AR121" s="296">
        <f t="shared" si="19"/>
        <v>28</v>
      </c>
      <c r="AS121" s="296">
        <f t="shared" si="19"/>
        <v>260</v>
      </c>
      <c r="AT121" s="296">
        <f t="shared" si="19"/>
        <v>12</v>
      </c>
      <c r="AU121" s="296">
        <f t="shared" si="19"/>
        <v>80</v>
      </c>
      <c r="AV121" s="296">
        <f t="shared" si="19"/>
        <v>56</v>
      </c>
      <c r="AW121" s="296">
        <f t="shared" si="19"/>
        <v>14</v>
      </c>
      <c r="AX121" s="296">
        <f t="shared" si="19"/>
        <v>390</v>
      </c>
      <c r="AY121" s="296">
        <f t="shared" si="19"/>
        <v>18</v>
      </c>
      <c r="AZ121" s="296">
        <f t="shared" si="19"/>
        <v>48</v>
      </c>
      <c r="BA121" s="296">
        <f t="shared" si="19"/>
        <v>42</v>
      </c>
      <c r="BB121" s="296">
        <f t="shared" si="19"/>
        <v>0</v>
      </c>
      <c r="BC121" s="296">
        <f t="shared" si="19"/>
        <v>240</v>
      </c>
      <c r="BD121" s="296">
        <f t="shared" si="19"/>
        <v>11</v>
      </c>
    </row>
    <row r="122" spans="1:56" s="272" customFormat="1" ht="42" customHeight="1" thickBot="1" thickTop="1">
      <c r="A122" s="1292" t="s">
        <v>351</v>
      </c>
      <c r="B122" s="1293"/>
      <c r="C122" s="296">
        <f>SUM(C121+C87)</f>
        <v>27</v>
      </c>
      <c r="D122" s="296">
        <f>SUM(D121+D87)</f>
        <v>10</v>
      </c>
      <c r="E122" s="296">
        <f>SUM(E121+E87)</f>
        <v>4</v>
      </c>
      <c r="F122" s="296"/>
      <c r="G122" s="296">
        <f>SUM(G121+G87)</f>
        <v>7</v>
      </c>
      <c r="H122" s="296">
        <f aca="true" t="shared" si="20" ref="H122:AM122">SUM(H121+H87)</f>
        <v>21</v>
      </c>
      <c r="I122" s="296">
        <f t="shared" si="20"/>
        <v>13</v>
      </c>
      <c r="J122" s="296">
        <f t="shared" si="20"/>
        <v>157</v>
      </c>
      <c r="K122" s="296">
        <f t="shared" si="20"/>
        <v>4710</v>
      </c>
      <c r="L122" s="296">
        <f t="shared" si="20"/>
        <v>1300</v>
      </c>
      <c r="M122" s="296">
        <f t="shared" si="20"/>
        <v>460</v>
      </c>
      <c r="N122" s="296">
        <f t="shared" si="20"/>
        <v>212</v>
      </c>
      <c r="O122" s="296">
        <f t="shared" si="20"/>
        <v>628</v>
      </c>
      <c r="P122" s="296">
        <f t="shared" si="20"/>
        <v>3410</v>
      </c>
      <c r="Q122" s="296">
        <f t="shared" si="20"/>
        <v>40</v>
      </c>
      <c r="R122" s="296">
        <f t="shared" si="20"/>
        <v>14</v>
      </c>
      <c r="S122" s="296">
        <f t="shared" si="20"/>
        <v>86</v>
      </c>
      <c r="T122" s="296">
        <f t="shared" si="20"/>
        <v>340</v>
      </c>
      <c r="U122" s="296">
        <f t="shared" si="20"/>
        <v>16</v>
      </c>
      <c r="V122" s="296">
        <f t="shared" si="20"/>
        <v>40</v>
      </c>
      <c r="W122" s="296">
        <f t="shared" si="20"/>
        <v>14</v>
      </c>
      <c r="X122" s="296">
        <f t="shared" si="20"/>
        <v>76</v>
      </c>
      <c r="Y122" s="296">
        <f t="shared" si="20"/>
        <v>350</v>
      </c>
      <c r="Z122" s="296">
        <f t="shared" si="20"/>
        <v>16</v>
      </c>
      <c r="AA122" s="296">
        <f t="shared" si="20"/>
        <v>56</v>
      </c>
      <c r="AB122" s="296">
        <f t="shared" si="20"/>
        <v>30</v>
      </c>
      <c r="AC122" s="296">
        <f t="shared" si="20"/>
        <v>94</v>
      </c>
      <c r="AD122" s="296">
        <f t="shared" si="20"/>
        <v>460</v>
      </c>
      <c r="AE122" s="296">
        <f t="shared" si="20"/>
        <v>22</v>
      </c>
      <c r="AF122" s="296">
        <f t="shared" si="20"/>
        <v>24</v>
      </c>
      <c r="AG122" s="296"/>
      <c r="AH122" s="296">
        <f t="shared" si="20"/>
        <v>66</v>
      </c>
      <c r="AI122" s="296">
        <f t="shared" si="20"/>
        <v>330</v>
      </c>
      <c r="AJ122" s="296">
        <f t="shared" si="20"/>
        <v>15</v>
      </c>
      <c r="AK122" s="296">
        <f t="shared" si="20"/>
        <v>96</v>
      </c>
      <c r="AL122" s="296">
        <f t="shared" si="20"/>
        <v>30</v>
      </c>
      <c r="AM122" s="296">
        <f t="shared" si="20"/>
        <v>84</v>
      </c>
      <c r="AN122" s="296">
        <f aca="true" t="shared" si="21" ref="AN122:BD122">SUM(AN121+AN87)</f>
        <v>540</v>
      </c>
      <c r="AO122" s="296">
        <f t="shared" si="21"/>
        <v>25</v>
      </c>
      <c r="AP122" s="296">
        <f t="shared" si="21"/>
        <v>76</v>
      </c>
      <c r="AQ122" s="296">
        <f t="shared" si="21"/>
        <v>26</v>
      </c>
      <c r="AR122" s="296">
        <f t="shared" si="21"/>
        <v>78</v>
      </c>
      <c r="AS122" s="296">
        <f t="shared" si="21"/>
        <v>480</v>
      </c>
      <c r="AT122" s="296">
        <f t="shared" si="21"/>
        <v>22</v>
      </c>
      <c r="AU122" s="296">
        <f t="shared" si="21"/>
        <v>80</v>
      </c>
      <c r="AV122" s="296">
        <f t="shared" si="21"/>
        <v>56</v>
      </c>
      <c r="AW122" s="296">
        <f t="shared" si="21"/>
        <v>74</v>
      </c>
      <c r="AX122" s="296">
        <f t="shared" si="21"/>
        <v>540</v>
      </c>
      <c r="AY122" s="296">
        <f t="shared" si="21"/>
        <v>25</v>
      </c>
      <c r="AZ122" s="296">
        <f t="shared" si="21"/>
        <v>48</v>
      </c>
      <c r="BA122" s="296">
        <f t="shared" si="21"/>
        <v>42</v>
      </c>
      <c r="BB122" s="296">
        <f t="shared" si="21"/>
        <v>40</v>
      </c>
      <c r="BC122" s="296">
        <f t="shared" si="21"/>
        <v>350</v>
      </c>
      <c r="BD122" s="296">
        <f t="shared" si="21"/>
        <v>16</v>
      </c>
    </row>
    <row r="123" spans="1:57" s="272" customFormat="1" ht="34.5" customHeight="1" thickBot="1" thickTop="1">
      <c r="A123" s="1251" t="s">
        <v>524</v>
      </c>
      <c r="B123" s="1252"/>
      <c r="C123" s="1252"/>
      <c r="D123" s="1252"/>
      <c r="E123" s="1252"/>
      <c r="F123" s="1252"/>
      <c r="G123" s="1252"/>
      <c r="H123" s="1252"/>
      <c r="I123" s="1252"/>
      <c r="J123" s="1252"/>
      <c r="K123" s="1252"/>
      <c r="L123" s="1252"/>
      <c r="M123" s="1252"/>
      <c r="N123" s="1252"/>
      <c r="O123" s="1252"/>
      <c r="P123" s="1252"/>
      <c r="Q123" s="1252"/>
      <c r="R123" s="1252"/>
      <c r="S123" s="1252"/>
      <c r="T123" s="1252"/>
      <c r="U123" s="1252"/>
      <c r="V123" s="1252"/>
      <c r="W123" s="1252"/>
      <c r="X123" s="1252"/>
      <c r="Y123" s="1252"/>
      <c r="Z123" s="1252"/>
      <c r="AA123" s="1252"/>
      <c r="AB123" s="1252"/>
      <c r="AC123" s="1252"/>
      <c r="AD123" s="1252"/>
      <c r="AE123" s="1252"/>
      <c r="AF123" s="1252"/>
      <c r="AG123" s="1252"/>
      <c r="AH123" s="1252"/>
      <c r="AI123" s="1252"/>
      <c r="AJ123" s="1252"/>
      <c r="AK123" s="1252"/>
      <c r="AL123" s="1252"/>
      <c r="AM123" s="1252"/>
      <c r="AN123" s="1252"/>
      <c r="AO123" s="1252"/>
      <c r="AP123" s="1252"/>
      <c r="AQ123" s="1252"/>
      <c r="AR123" s="1252"/>
      <c r="AS123" s="1252"/>
      <c r="AT123" s="1252"/>
      <c r="AU123" s="1252"/>
      <c r="AV123" s="1252"/>
      <c r="AW123" s="1252"/>
      <c r="AX123" s="1252"/>
      <c r="AY123" s="1252"/>
      <c r="AZ123" s="1252"/>
      <c r="BA123" s="1252"/>
      <c r="BB123" s="1252"/>
      <c r="BC123" s="1252"/>
      <c r="BD123" s="1253"/>
      <c r="BE123" s="329"/>
    </row>
    <row r="124" spans="1:57" s="272" customFormat="1" ht="26.25" customHeight="1" thickBot="1" thickTop="1">
      <c r="A124" s="905">
        <v>23</v>
      </c>
      <c r="B124" s="964" t="s">
        <v>465</v>
      </c>
      <c r="C124" s="209"/>
      <c r="D124" s="195" t="s">
        <v>297</v>
      </c>
      <c r="E124" s="330"/>
      <c r="F124" s="331"/>
      <c r="G124" s="323"/>
      <c r="H124" s="323"/>
      <c r="I124" s="278"/>
      <c r="J124" s="278">
        <v>3</v>
      </c>
      <c r="K124" s="892">
        <f>J124*30</f>
        <v>90</v>
      </c>
      <c r="L124" s="257"/>
      <c r="M124" s="199"/>
      <c r="N124" s="199"/>
      <c r="O124" s="199"/>
      <c r="P124" s="200">
        <v>90</v>
      </c>
      <c r="Q124" s="750"/>
      <c r="R124" s="751"/>
      <c r="S124" s="751"/>
      <c r="T124" s="752"/>
      <c r="U124" s="753"/>
      <c r="V124" s="750"/>
      <c r="W124" s="751"/>
      <c r="X124" s="751"/>
      <c r="Y124" s="752">
        <v>90</v>
      </c>
      <c r="Z124" s="753">
        <v>3</v>
      </c>
      <c r="AA124" s="750"/>
      <c r="AB124" s="751"/>
      <c r="AC124" s="751"/>
      <c r="AD124" s="752"/>
      <c r="AE124" s="753"/>
      <c r="AF124" s="750"/>
      <c r="AG124" s="751"/>
      <c r="AH124" s="751"/>
      <c r="AI124" s="752"/>
      <c r="AJ124" s="753"/>
      <c r="AK124" s="750"/>
      <c r="AL124" s="751"/>
      <c r="AM124" s="751"/>
      <c r="AN124" s="752"/>
      <c r="AO124" s="753"/>
      <c r="AP124" s="750"/>
      <c r="AQ124" s="751"/>
      <c r="AR124" s="751"/>
      <c r="AS124" s="752"/>
      <c r="AT124" s="753"/>
      <c r="AU124" s="750"/>
      <c r="AV124" s="751"/>
      <c r="AW124" s="751"/>
      <c r="AX124" s="752"/>
      <c r="AY124" s="753"/>
      <c r="AZ124" s="750"/>
      <c r="BA124" s="751"/>
      <c r="BB124" s="751"/>
      <c r="BC124" s="752"/>
      <c r="BD124" s="753"/>
      <c r="BE124" s="329"/>
    </row>
    <row r="125" spans="1:57" s="272" customFormat="1" ht="22.5" customHeight="1" thickBot="1">
      <c r="A125" s="933">
        <v>24</v>
      </c>
      <c r="B125" s="965" t="s">
        <v>394</v>
      </c>
      <c r="C125" s="209"/>
      <c r="D125" s="195" t="s">
        <v>299</v>
      </c>
      <c r="E125" s="330"/>
      <c r="F125" s="331"/>
      <c r="G125" s="323"/>
      <c r="H125" s="323"/>
      <c r="I125" s="278"/>
      <c r="J125" s="278">
        <v>3</v>
      </c>
      <c r="K125" s="897">
        <f>J125*30</f>
        <v>90</v>
      </c>
      <c r="L125" s="257"/>
      <c r="M125" s="199"/>
      <c r="N125" s="199"/>
      <c r="O125" s="199"/>
      <c r="P125" s="200">
        <v>90</v>
      </c>
      <c r="Q125" s="258"/>
      <c r="R125" s="259"/>
      <c r="S125" s="259"/>
      <c r="T125" s="260"/>
      <c r="U125" s="261"/>
      <c r="V125" s="258"/>
      <c r="W125" s="259"/>
      <c r="X125" s="259"/>
      <c r="Y125" s="260"/>
      <c r="Z125" s="261"/>
      <c r="AA125" s="258"/>
      <c r="AB125" s="259"/>
      <c r="AC125" s="259"/>
      <c r="AD125" s="260"/>
      <c r="AE125" s="261"/>
      <c r="AF125" s="258"/>
      <c r="AG125" s="259"/>
      <c r="AH125" s="259"/>
      <c r="AI125" s="260">
        <v>90</v>
      </c>
      <c r="AJ125" s="261">
        <v>3</v>
      </c>
      <c r="AK125" s="258"/>
      <c r="AL125" s="259"/>
      <c r="AM125" s="259"/>
      <c r="AN125" s="260"/>
      <c r="AO125" s="261"/>
      <c r="AP125" s="258"/>
      <c r="AQ125" s="259"/>
      <c r="AR125" s="259"/>
      <c r="AS125" s="260"/>
      <c r="AT125" s="261"/>
      <c r="AU125" s="258"/>
      <c r="AV125" s="259"/>
      <c r="AW125" s="259"/>
      <c r="AX125" s="260"/>
      <c r="AY125" s="261"/>
      <c r="AZ125" s="258"/>
      <c r="BA125" s="259"/>
      <c r="BB125" s="259"/>
      <c r="BC125" s="260"/>
      <c r="BD125" s="261"/>
      <c r="BE125" s="329"/>
    </row>
    <row r="126" spans="1:57" s="272" customFormat="1" ht="27" customHeight="1" thickBot="1">
      <c r="A126" s="933">
        <v>25</v>
      </c>
      <c r="B126" s="954" t="s">
        <v>466</v>
      </c>
      <c r="C126" s="209"/>
      <c r="D126" s="195" t="s">
        <v>111</v>
      </c>
      <c r="E126" s="330"/>
      <c r="F126" s="331"/>
      <c r="G126" s="323"/>
      <c r="H126" s="323"/>
      <c r="I126" s="278"/>
      <c r="J126" s="278">
        <v>3</v>
      </c>
      <c r="K126" s="897">
        <f>J126*30</f>
        <v>90</v>
      </c>
      <c r="L126" s="257"/>
      <c r="M126" s="199"/>
      <c r="N126" s="199"/>
      <c r="O126" s="199"/>
      <c r="P126" s="200">
        <v>90</v>
      </c>
      <c r="Q126" s="262"/>
      <c r="R126" s="263"/>
      <c r="S126" s="263"/>
      <c r="T126" s="264"/>
      <c r="U126" s="265"/>
      <c r="V126" s="262"/>
      <c r="W126" s="263"/>
      <c r="X126" s="263"/>
      <c r="Y126" s="264"/>
      <c r="Z126" s="265"/>
      <c r="AA126" s="258"/>
      <c r="AB126" s="259"/>
      <c r="AC126" s="259"/>
      <c r="AD126" s="260"/>
      <c r="AE126" s="261"/>
      <c r="AF126" s="258"/>
      <c r="AG126" s="259"/>
      <c r="AH126" s="259"/>
      <c r="AI126" s="260"/>
      <c r="AJ126" s="261"/>
      <c r="AK126" s="258"/>
      <c r="AL126" s="263"/>
      <c r="AM126" s="263"/>
      <c r="AN126" s="264"/>
      <c r="AO126" s="265"/>
      <c r="AP126" s="262"/>
      <c r="AQ126" s="263"/>
      <c r="AR126" s="263"/>
      <c r="AS126" s="264">
        <v>90</v>
      </c>
      <c r="AT126" s="265">
        <v>3</v>
      </c>
      <c r="AU126" s="262"/>
      <c r="AV126" s="263"/>
      <c r="AW126" s="263"/>
      <c r="AX126" s="264"/>
      <c r="AY126" s="265"/>
      <c r="AZ126" s="262"/>
      <c r="BA126" s="263"/>
      <c r="BB126" s="263"/>
      <c r="BC126" s="264"/>
      <c r="BD126" s="265"/>
      <c r="BE126" s="329"/>
    </row>
    <row r="127" spans="1:57" s="272" customFormat="1" ht="48.75" customHeight="1" thickBot="1">
      <c r="A127" s="940">
        <v>26</v>
      </c>
      <c r="B127" s="966" t="s">
        <v>303</v>
      </c>
      <c r="C127" s="915"/>
      <c r="D127" s="916" t="s">
        <v>335</v>
      </c>
      <c r="E127" s="917"/>
      <c r="F127" s="918"/>
      <c r="G127" s="919"/>
      <c r="H127" s="919"/>
      <c r="I127" s="920"/>
      <c r="J127" s="920">
        <v>3</v>
      </c>
      <c r="K127" s="921">
        <f>J127*30</f>
        <v>90</v>
      </c>
      <c r="L127" s="922"/>
      <c r="M127" s="923"/>
      <c r="N127" s="923"/>
      <c r="O127" s="923"/>
      <c r="P127" s="924">
        <v>90</v>
      </c>
      <c r="Q127" s="206"/>
      <c r="R127" s="207"/>
      <c r="S127" s="207"/>
      <c r="T127" s="253"/>
      <c r="U127" s="208"/>
      <c r="V127" s="206"/>
      <c r="W127" s="207"/>
      <c r="X127" s="207"/>
      <c r="Y127" s="253"/>
      <c r="Z127" s="208"/>
      <c r="AA127" s="206"/>
      <c r="AB127" s="207"/>
      <c r="AC127" s="207"/>
      <c r="AD127" s="207"/>
      <c r="AE127" s="265"/>
      <c r="AF127" s="262"/>
      <c r="AG127" s="207"/>
      <c r="AH127" s="207"/>
      <c r="AI127" s="253"/>
      <c r="AJ127" s="208"/>
      <c r="AK127" s="206"/>
      <c r="AL127" s="207"/>
      <c r="AM127" s="207"/>
      <c r="AN127" s="253"/>
      <c r="AO127" s="208"/>
      <c r="AP127" s="206"/>
      <c r="AQ127" s="207"/>
      <c r="AR127" s="207"/>
      <c r="AS127" s="253"/>
      <c r="AT127" s="208"/>
      <c r="AU127" s="206"/>
      <c r="AV127" s="207"/>
      <c r="AW127" s="207"/>
      <c r="AX127" s="253"/>
      <c r="AY127" s="208"/>
      <c r="AZ127" s="206"/>
      <c r="BA127" s="207"/>
      <c r="BB127" s="207"/>
      <c r="BC127" s="253">
        <v>90</v>
      </c>
      <c r="BD127" s="208">
        <v>3</v>
      </c>
      <c r="BE127" s="329"/>
    </row>
    <row r="128" spans="1:57" s="272" customFormat="1" ht="31.5" customHeight="1" thickBot="1" thickTop="1">
      <c r="A128" s="1334" t="s">
        <v>356</v>
      </c>
      <c r="B128" s="1335"/>
      <c r="C128" s="911"/>
      <c r="D128" s="912">
        <v>4</v>
      </c>
      <c r="E128" s="911"/>
      <c r="F128" s="911"/>
      <c r="G128" s="911"/>
      <c r="H128" s="911"/>
      <c r="I128" s="911"/>
      <c r="J128" s="913">
        <f>SUM(J124:J127)</f>
        <v>12</v>
      </c>
      <c r="K128" s="913">
        <f>SUM(K124:K127)</f>
        <v>360</v>
      </c>
      <c r="L128" s="914"/>
      <c r="M128" s="911"/>
      <c r="N128" s="911"/>
      <c r="O128" s="911"/>
      <c r="P128" s="911">
        <f>SUM(P124:P127)</f>
        <v>360</v>
      </c>
      <c r="Q128" s="911"/>
      <c r="R128" s="911"/>
      <c r="S128" s="911"/>
      <c r="T128" s="911"/>
      <c r="U128" s="911"/>
      <c r="V128" s="911"/>
      <c r="W128" s="911"/>
      <c r="X128" s="911"/>
      <c r="Y128" s="911">
        <f>SUM(Y124:Y127)</f>
        <v>90</v>
      </c>
      <c r="Z128" s="911">
        <f>SUM(Z124:Z127)</f>
        <v>3</v>
      </c>
      <c r="AA128" s="911"/>
      <c r="AB128" s="911"/>
      <c r="AC128" s="911"/>
      <c r="AD128" s="911"/>
      <c r="AE128" s="925"/>
      <c r="AF128" s="925"/>
      <c r="AG128" s="911"/>
      <c r="AH128" s="911"/>
      <c r="AI128" s="911">
        <f>SUM(AI124:AI127)</f>
        <v>90</v>
      </c>
      <c r="AJ128" s="911">
        <f>SUM(AJ124:AJ127)</f>
        <v>3</v>
      </c>
      <c r="AK128" s="911"/>
      <c r="AL128" s="911"/>
      <c r="AM128" s="911"/>
      <c r="AN128" s="911"/>
      <c r="AO128" s="911"/>
      <c r="AP128" s="911"/>
      <c r="AQ128" s="911"/>
      <c r="AR128" s="911"/>
      <c r="AS128" s="911">
        <f>SUM(AS124:AS127)</f>
        <v>90</v>
      </c>
      <c r="AT128" s="911">
        <f>SUM(AT124:AT127)</f>
        <v>3</v>
      </c>
      <c r="AU128" s="911"/>
      <c r="AV128" s="911"/>
      <c r="AW128" s="911"/>
      <c r="AX128" s="911"/>
      <c r="AY128" s="911"/>
      <c r="AZ128" s="911"/>
      <c r="BA128" s="911"/>
      <c r="BB128" s="911"/>
      <c r="BC128" s="911">
        <f>SUM(BC124:BC127)</f>
        <v>90</v>
      </c>
      <c r="BD128" s="911">
        <f>SUM(BD124:BD127)</f>
        <v>3</v>
      </c>
      <c r="BE128" s="329"/>
    </row>
    <row r="129" spans="1:57" s="272" customFormat="1" ht="33.75" customHeight="1" thickBot="1" thickTop="1">
      <c r="A129" s="1251" t="s">
        <v>525</v>
      </c>
      <c r="B129" s="1252"/>
      <c r="C129" s="1252"/>
      <c r="D129" s="1252"/>
      <c r="E129" s="1252"/>
      <c r="F129" s="1252"/>
      <c r="G129" s="1252"/>
      <c r="H129" s="1252"/>
      <c r="I129" s="1252"/>
      <c r="J129" s="1252"/>
      <c r="K129" s="1252"/>
      <c r="L129" s="1252"/>
      <c r="M129" s="1252"/>
      <c r="N129" s="1252"/>
      <c r="O129" s="1252"/>
      <c r="P129" s="1252"/>
      <c r="Q129" s="1252"/>
      <c r="R129" s="1252"/>
      <c r="S129" s="1252"/>
      <c r="T129" s="1252"/>
      <c r="U129" s="1252"/>
      <c r="V129" s="1252"/>
      <c r="W129" s="1252"/>
      <c r="X129" s="1252"/>
      <c r="Y129" s="1252"/>
      <c r="Z129" s="1252"/>
      <c r="AA129" s="1252"/>
      <c r="AB129" s="1252"/>
      <c r="AC129" s="1252"/>
      <c r="AD129" s="1252"/>
      <c r="AE129" s="1252"/>
      <c r="AF129" s="1252"/>
      <c r="AG129" s="1252"/>
      <c r="AH129" s="1252"/>
      <c r="AI129" s="1252"/>
      <c r="AJ129" s="1252"/>
      <c r="AK129" s="1252"/>
      <c r="AL129" s="1252"/>
      <c r="AM129" s="1252"/>
      <c r="AN129" s="1252"/>
      <c r="AO129" s="1252"/>
      <c r="AP129" s="1252"/>
      <c r="AQ129" s="1252"/>
      <c r="AR129" s="1252"/>
      <c r="AS129" s="1252"/>
      <c r="AT129" s="1252"/>
      <c r="AU129" s="1252"/>
      <c r="AV129" s="1252"/>
      <c r="AW129" s="1252"/>
      <c r="AX129" s="1252"/>
      <c r="AY129" s="1252"/>
      <c r="AZ129" s="1252"/>
      <c r="BA129" s="1252"/>
      <c r="BB129" s="1252"/>
      <c r="BC129" s="1252"/>
      <c r="BD129" s="1253"/>
      <c r="BE129" s="329"/>
    </row>
    <row r="130" spans="1:57" s="272" customFormat="1" ht="81.75" customHeight="1" thickBot="1" thickTop="1">
      <c r="A130" s="905">
        <v>27</v>
      </c>
      <c r="B130" s="929" t="s">
        <v>523</v>
      </c>
      <c r="C130" s="906"/>
      <c r="D130" s="906"/>
      <c r="E130" s="906"/>
      <c r="F130" s="906"/>
      <c r="G130" s="907"/>
      <c r="H130" s="908"/>
      <c r="I130" s="909"/>
      <c r="J130" s="278">
        <v>6</v>
      </c>
      <c r="K130" s="894">
        <f>J130*30</f>
        <v>180</v>
      </c>
      <c r="L130" s="910"/>
      <c r="M130" s="199"/>
      <c r="N130" s="199"/>
      <c r="O130" s="199"/>
      <c r="P130" s="200">
        <v>180</v>
      </c>
      <c r="Q130" s="750"/>
      <c r="R130" s="751"/>
      <c r="S130" s="751"/>
      <c r="T130" s="752"/>
      <c r="U130" s="753"/>
      <c r="V130" s="750"/>
      <c r="W130" s="751"/>
      <c r="X130" s="751"/>
      <c r="Y130" s="752"/>
      <c r="Z130" s="753"/>
      <c r="AA130" s="750"/>
      <c r="AB130" s="751"/>
      <c r="AC130" s="751"/>
      <c r="AD130" s="752"/>
      <c r="AE130" s="753"/>
      <c r="AF130" s="750"/>
      <c r="AG130" s="751"/>
      <c r="AH130" s="751"/>
      <c r="AI130" s="752"/>
      <c r="AJ130" s="753"/>
      <c r="AK130" s="750"/>
      <c r="AL130" s="751"/>
      <c r="AM130" s="751"/>
      <c r="AN130" s="752"/>
      <c r="AO130" s="753"/>
      <c r="AP130" s="750"/>
      <c r="AQ130" s="751"/>
      <c r="AR130" s="751"/>
      <c r="AS130" s="752"/>
      <c r="AT130" s="753"/>
      <c r="AU130" s="750"/>
      <c r="AV130" s="751"/>
      <c r="AW130" s="751"/>
      <c r="AX130" s="752"/>
      <c r="AY130" s="753"/>
      <c r="AZ130" s="750"/>
      <c r="BA130" s="751"/>
      <c r="BB130" s="751"/>
      <c r="BC130" s="752">
        <v>180</v>
      </c>
      <c r="BD130" s="753">
        <v>6</v>
      </c>
      <c r="BE130" s="329"/>
    </row>
    <row r="131" spans="1:57" s="272" customFormat="1" ht="35.25" customHeight="1" thickBot="1" thickTop="1">
      <c r="A131" s="325" t="s">
        <v>529</v>
      </c>
      <c r="B131" s="319"/>
      <c r="C131" s="297"/>
      <c r="D131" s="332"/>
      <c r="E131" s="297"/>
      <c r="F131" s="297"/>
      <c r="G131" s="297"/>
      <c r="H131" s="297"/>
      <c r="I131" s="297"/>
      <c r="J131" s="297">
        <v>6</v>
      </c>
      <c r="K131" s="332">
        <f>K130</f>
        <v>180</v>
      </c>
      <c r="L131" s="297"/>
      <c r="M131" s="297"/>
      <c r="N131" s="297"/>
      <c r="O131" s="297"/>
      <c r="P131" s="297">
        <v>180</v>
      </c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297"/>
      <c r="AZ131" s="297"/>
      <c r="BA131" s="297"/>
      <c r="BB131" s="297"/>
      <c r="BC131" s="297">
        <v>180</v>
      </c>
      <c r="BD131" s="297">
        <v>6</v>
      </c>
      <c r="BE131" s="329"/>
    </row>
    <row r="132" spans="1:57" s="272" customFormat="1" ht="55.5" customHeight="1" thickBot="1" thickTop="1">
      <c r="A132" s="987" t="s">
        <v>279</v>
      </c>
      <c r="B132" s="319"/>
      <c r="C132" s="296">
        <f>SUM(C130+C128+C122+C74)</f>
        <v>30</v>
      </c>
      <c r="D132" s="296">
        <f>SUM(D130+D128+D122+D74)</f>
        <v>30</v>
      </c>
      <c r="E132" s="296">
        <f>SUM(E130+E128+E122+E74)</f>
        <v>4</v>
      </c>
      <c r="F132" s="296"/>
      <c r="G132" s="296">
        <f aca="true" t="shared" si="22" ref="G132:AL132">SUM(G130+G128+G122+G74)</f>
        <v>7</v>
      </c>
      <c r="H132" s="296">
        <f t="shared" si="22"/>
        <v>24</v>
      </c>
      <c r="I132" s="296">
        <f t="shared" si="22"/>
        <v>14</v>
      </c>
      <c r="J132" s="296">
        <f t="shared" si="22"/>
        <v>240</v>
      </c>
      <c r="K132" s="296">
        <f t="shared" si="22"/>
        <v>7200</v>
      </c>
      <c r="L132" s="296">
        <f t="shared" si="22"/>
        <v>1920</v>
      </c>
      <c r="M132" s="296">
        <f t="shared" si="22"/>
        <v>628</v>
      </c>
      <c r="N132" s="296">
        <f t="shared" si="22"/>
        <v>650</v>
      </c>
      <c r="O132" s="296">
        <f t="shared" si="22"/>
        <v>642</v>
      </c>
      <c r="P132" s="296">
        <f t="shared" si="22"/>
        <v>5280</v>
      </c>
      <c r="Q132" s="296">
        <f t="shared" si="22"/>
        <v>80</v>
      </c>
      <c r="R132" s="296">
        <f t="shared" si="22"/>
        <v>80</v>
      </c>
      <c r="S132" s="296">
        <f t="shared" si="22"/>
        <v>100</v>
      </c>
      <c r="T132" s="296">
        <f t="shared" si="22"/>
        <v>610</v>
      </c>
      <c r="U132" s="296">
        <f t="shared" si="22"/>
        <v>29</v>
      </c>
      <c r="V132" s="296">
        <f t="shared" si="22"/>
        <v>72</v>
      </c>
      <c r="W132" s="296">
        <f t="shared" si="22"/>
        <v>92</v>
      </c>
      <c r="X132" s="296">
        <f t="shared" si="22"/>
        <v>76</v>
      </c>
      <c r="Y132" s="296">
        <f t="shared" si="22"/>
        <v>690</v>
      </c>
      <c r="Z132" s="296">
        <f t="shared" si="22"/>
        <v>31</v>
      </c>
      <c r="AA132" s="296">
        <f t="shared" si="22"/>
        <v>72</v>
      </c>
      <c r="AB132" s="296">
        <f t="shared" si="22"/>
        <v>94</v>
      </c>
      <c r="AC132" s="296">
        <f t="shared" si="22"/>
        <v>94</v>
      </c>
      <c r="AD132" s="296">
        <f t="shared" si="22"/>
        <v>620</v>
      </c>
      <c r="AE132" s="296">
        <f t="shared" si="22"/>
        <v>30</v>
      </c>
      <c r="AF132" s="296">
        <f t="shared" si="22"/>
        <v>56</v>
      </c>
      <c r="AG132" s="296">
        <f t="shared" si="22"/>
        <v>78</v>
      </c>
      <c r="AH132" s="296">
        <f t="shared" si="22"/>
        <v>66</v>
      </c>
      <c r="AI132" s="296">
        <f t="shared" si="22"/>
        <v>670</v>
      </c>
      <c r="AJ132" s="296">
        <f t="shared" si="22"/>
        <v>30</v>
      </c>
      <c r="AK132" s="296">
        <f t="shared" si="22"/>
        <v>96</v>
      </c>
      <c r="AL132" s="296">
        <f t="shared" si="22"/>
        <v>80</v>
      </c>
      <c r="AM132" s="296">
        <f aca="true" t="shared" si="23" ref="AM132:BD132">SUM(AM130+AM128+AM122+AM74)</f>
        <v>84</v>
      </c>
      <c r="AN132" s="296">
        <f t="shared" si="23"/>
        <v>640</v>
      </c>
      <c r="AO132" s="296">
        <f t="shared" si="23"/>
        <v>30</v>
      </c>
      <c r="AP132" s="296">
        <f t="shared" si="23"/>
        <v>92</v>
      </c>
      <c r="AQ132" s="296">
        <f t="shared" si="23"/>
        <v>60</v>
      </c>
      <c r="AR132" s="296">
        <f t="shared" si="23"/>
        <v>78</v>
      </c>
      <c r="AS132" s="296">
        <f t="shared" si="23"/>
        <v>670</v>
      </c>
      <c r="AT132" s="296">
        <f t="shared" si="23"/>
        <v>30</v>
      </c>
      <c r="AU132" s="296">
        <f t="shared" si="23"/>
        <v>96</v>
      </c>
      <c r="AV132" s="296">
        <f t="shared" si="23"/>
        <v>90</v>
      </c>
      <c r="AW132" s="296">
        <f t="shared" si="23"/>
        <v>74</v>
      </c>
      <c r="AX132" s="296">
        <f t="shared" si="23"/>
        <v>640</v>
      </c>
      <c r="AY132" s="296">
        <f t="shared" si="23"/>
        <v>30</v>
      </c>
      <c r="AZ132" s="296">
        <f t="shared" si="23"/>
        <v>64</v>
      </c>
      <c r="BA132" s="296">
        <f t="shared" si="23"/>
        <v>76</v>
      </c>
      <c r="BB132" s="296">
        <f t="shared" si="23"/>
        <v>40</v>
      </c>
      <c r="BC132" s="296">
        <f t="shared" si="23"/>
        <v>720</v>
      </c>
      <c r="BD132" s="296">
        <f t="shared" si="23"/>
        <v>30</v>
      </c>
      <c r="BE132" s="522" t="s">
        <v>186</v>
      </c>
    </row>
    <row r="133" spans="1:57" s="272" customFormat="1" ht="42.75" customHeight="1" thickBot="1" thickTop="1">
      <c r="A133" s="817"/>
      <c r="B133" s="818"/>
      <c r="C133" s="819"/>
      <c r="D133" s="819"/>
      <c r="E133" s="819"/>
      <c r="F133" s="819"/>
      <c r="G133" s="819"/>
      <c r="H133" s="819"/>
      <c r="I133" s="819"/>
      <c r="J133" s="819"/>
      <c r="K133" s="819"/>
      <c r="L133" s="1297" t="s">
        <v>478</v>
      </c>
      <c r="M133" s="1298"/>
      <c r="N133" s="1298"/>
      <c r="O133" s="1298"/>
      <c r="P133" s="1299"/>
      <c r="Q133" s="1244">
        <f>SUM(Q132:S132)</f>
        <v>260</v>
      </c>
      <c r="R133" s="1245"/>
      <c r="S133" s="1245"/>
      <c r="T133" s="1245"/>
      <c r="U133" s="1246"/>
      <c r="V133" s="1244">
        <f>SUM(V132:X132)</f>
        <v>240</v>
      </c>
      <c r="W133" s="1245"/>
      <c r="X133" s="1245"/>
      <c r="Y133" s="1245"/>
      <c r="Z133" s="1246"/>
      <c r="AA133" s="1244">
        <f>SUM(AA132:AC132)</f>
        <v>260</v>
      </c>
      <c r="AB133" s="1245"/>
      <c r="AC133" s="1245"/>
      <c r="AD133" s="1245"/>
      <c r="AE133" s="1246"/>
      <c r="AF133" s="1244">
        <f>SUM(AF132:AH132)</f>
        <v>200</v>
      </c>
      <c r="AG133" s="1245"/>
      <c r="AH133" s="1245"/>
      <c r="AI133" s="1245"/>
      <c r="AJ133" s="1246"/>
      <c r="AK133" s="1244">
        <f>SUM(AK132:AM132)</f>
        <v>260</v>
      </c>
      <c r="AL133" s="1245"/>
      <c r="AM133" s="1245"/>
      <c r="AN133" s="1245"/>
      <c r="AO133" s="1246"/>
      <c r="AP133" s="1244">
        <f>SUM(AP132:AR132)</f>
        <v>230</v>
      </c>
      <c r="AQ133" s="1245"/>
      <c r="AR133" s="1245"/>
      <c r="AS133" s="1245"/>
      <c r="AT133" s="1246"/>
      <c r="AU133" s="1244">
        <f>SUM(AU132:AW132)</f>
        <v>260</v>
      </c>
      <c r="AV133" s="1245"/>
      <c r="AW133" s="1245"/>
      <c r="AX133" s="1245"/>
      <c r="AY133" s="1246"/>
      <c r="AZ133" s="1244">
        <f>SUM(AZ132:BB132)</f>
        <v>180</v>
      </c>
      <c r="BA133" s="1245"/>
      <c r="BB133" s="1245"/>
      <c r="BC133" s="1245"/>
      <c r="BD133" s="1246"/>
      <c r="BE133" s="930">
        <f>SUM(Q133:BD133)</f>
        <v>1890</v>
      </c>
    </row>
    <row r="134" spans="1:57" s="272" customFormat="1" ht="48" customHeight="1" thickBot="1" thickTop="1">
      <c r="A134" s="817"/>
      <c r="B134" s="1361" t="s">
        <v>512</v>
      </c>
      <c r="C134" s="1361"/>
      <c r="D134" s="1361"/>
      <c r="E134" s="1361"/>
      <c r="F134" s="1361"/>
      <c r="G134" s="1361"/>
      <c r="H134" s="1361"/>
      <c r="I134" s="1361"/>
      <c r="J134" s="1361"/>
      <c r="K134" s="819"/>
      <c r="L134" s="1338" t="s">
        <v>262</v>
      </c>
      <c r="M134" s="1339"/>
      <c r="N134" s="1339"/>
      <c r="O134" s="1339"/>
      <c r="P134" s="1340"/>
      <c r="Q134" s="1237">
        <v>3</v>
      </c>
      <c r="R134" s="1237"/>
      <c r="S134" s="1237"/>
      <c r="T134" s="1237"/>
      <c r="U134" s="1237"/>
      <c r="V134" s="1237">
        <v>4</v>
      </c>
      <c r="W134" s="1237"/>
      <c r="X134" s="1237"/>
      <c r="Y134" s="1237"/>
      <c r="Z134" s="1237"/>
      <c r="AA134" s="1237">
        <v>4</v>
      </c>
      <c r="AB134" s="1237"/>
      <c r="AC134" s="1237"/>
      <c r="AD134" s="1237"/>
      <c r="AE134" s="1237"/>
      <c r="AF134" s="1237">
        <v>4</v>
      </c>
      <c r="AG134" s="1237"/>
      <c r="AH134" s="1237"/>
      <c r="AI134" s="1237"/>
      <c r="AJ134" s="1237"/>
      <c r="AK134" s="1237">
        <v>4</v>
      </c>
      <c r="AL134" s="1237"/>
      <c r="AM134" s="1237"/>
      <c r="AN134" s="1237"/>
      <c r="AO134" s="1237"/>
      <c r="AP134" s="1237">
        <v>4</v>
      </c>
      <c r="AQ134" s="1237"/>
      <c r="AR134" s="1237"/>
      <c r="AS134" s="1237"/>
      <c r="AT134" s="1237"/>
      <c r="AU134" s="1237">
        <v>4</v>
      </c>
      <c r="AV134" s="1237"/>
      <c r="AW134" s="1237"/>
      <c r="AX134" s="1237"/>
      <c r="AY134" s="1237"/>
      <c r="AZ134" s="1286">
        <v>3</v>
      </c>
      <c r="BA134" s="1287"/>
      <c r="BB134" s="1287"/>
      <c r="BC134" s="1287"/>
      <c r="BD134" s="1288"/>
      <c r="BE134" s="931">
        <f aca="true" t="shared" si="24" ref="BE134:BE140">Q134+V134+AA134+AF134+AK134+AP134+AU134+AZ134</f>
        <v>30</v>
      </c>
    </row>
    <row r="135" spans="1:57" s="272" customFormat="1" ht="42.75" customHeight="1" thickBot="1" thickTop="1">
      <c r="A135" s="817"/>
      <c r="B135" s="1361"/>
      <c r="C135" s="1361"/>
      <c r="D135" s="1361"/>
      <c r="E135" s="1361"/>
      <c r="F135" s="1361"/>
      <c r="G135" s="1361"/>
      <c r="H135" s="1361"/>
      <c r="I135" s="1361"/>
      <c r="J135" s="1361"/>
      <c r="K135" s="819"/>
      <c r="L135" s="1338" t="s">
        <v>129</v>
      </c>
      <c r="M135" s="1339"/>
      <c r="N135" s="1339"/>
      <c r="O135" s="1339"/>
      <c r="P135" s="1340"/>
      <c r="Q135" s="1237">
        <v>4</v>
      </c>
      <c r="R135" s="1237"/>
      <c r="S135" s="1237"/>
      <c r="T135" s="1237"/>
      <c r="U135" s="1237"/>
      <c r="V135" s="1237">
        <v>5</v>
      </c>
      <c r="W135" s="1237"/>
      <c r="X135" s="1237"/>
      <c r="Y135" s="1237"/>
      <c r="Z135" s="1237"/>
      <c r="AA135" s="1237">
        <v>3</v>
      </c>
      <c r="AB135" s="1237"/>
      <c r="AC135" s="1237"/>
      <c r="AD135" s="1237"/>
      <c r="AE135" s="1237"/>
      <c r="AF135" s="1237">
        <v>4</v>
      </c>
      <c r="AG135" s="1237"/>
      <c r="AH135" s="1237"/>
      <c r="AI135" s="1237"/>
      <c r="AJ135" s="1237"/>
      <c r="AK135" s="1237">
        <v>3</v>
      </c>
      <c r="AL135" s="1237"/>
      <c r="AM135" s="1237"/>
      <c r="AN135" s="1237"/>
      <c r="AO135" s="1237"/>
      <c r="AP135" s="1237">
        <v>4</v>
      </c>
      <c r="AQ135" s="1237"/>
      <c r="AR135" s="1237"/>
      <c r="AS135" s="1237"/>
      <c r="AT135" s="1237"/>
      <c r="AU135" s="1237">
        <v>3</v>
      </c>
      <c r="AV135" s="1237"/>
      <c r="AW135" s="1237"/>
      <c r="AX135" s="1237"/>
      <c r="AY135" s="1237"/>
      <c r="AZ135" s="1286">
        <v>4</v>
      </c>
      <c r="BA135" s="1287"/>
      <c r="BB135" s="1287"/>
      <c r="BC135" s="1287"/>
      <c r="BD135" s="1288"/>
      <c r="BE135" s="931">
        <f t="shared" si="24"/>
        <v>30</v>
      </c>
    </row>
    <row r="136" spans="1:57" s="272" customFormat="1" ht="42.75" customHeight="1" thickBot="1" thickTop="1">
      <c r="A136" s="817"/>
      <c r="B136" s="1361"/>
      <c r="C136" s="1361"/>
      <c r="D136" s="1361"/>
      <c r="E136" s="1361"/>
      <c r="F136" s="1361"/>
      <c r="G136" s="1361"/>
      <c r="H136" s="1361"/>
      <c r="I136" s="1361"/>
      <c r="J136" s="1361"/>
      <c r="K136" s="819"/>
      <c r="L136" s="1289" t="s">
        <v>125</v>
      </c>
      <c r="M136" s="1290"/>
      <c r="N136" s="1290"/>
      <c r="O136" s="1290"/>
      <c r="P136" s="1291"/>
      <c r="Q136" s="1237"/>
      <c r="R136" s="1237"/>
      <c r="S136" s="1237"/>
      <c r="T136" s="1237"/>
      <c r="U136" s="1237"/>
      <c r="V136" s="1237"/>
      <c r="W136" s="1237"/>
      <c r="X136" s="1237"/>
      <c r="Y136" s="1237"/>
      <c r="Z136" s="1237"/>
      <c r="AA136" s="1237"/>
      <c r="AB136" s="1237"/>
      <c r="AC136" s="1237"/>
      <c r="AD136" s="1237"/>
      <c r="AE136" s="1237"/>
      <c r="AF136" s="1237">
        <v>1</v>
      </c>
      <c r="AG136" s="1237"/>
      <c r="AH136" s="1237"/>
      <c r="AI136" s="1237"/>
      <c r="AJ136" s="1237"/>
      <c r="AK136" s="1237"/>
      <c r="AL136" s="1237"/>
      <c r="AM136" s="1237"/>
      <c r="AN136" s="1237"/>
      <c r="AO136" s="1237"/>
      <c r="AP136" s="1237">
        <v>1</v>
      </c>
      <c r="AQ136" s="1237"/>
      <c r="AR136" s="1237"/>
      <c r="AS136" s="1237"/>
      <c r="AT136" s="1237"/>
      <c r="AU136" s="1237">
        <v>1</v>
      </c>
      <c r="AV136" s="1237"/>
      <c r="AW136" s="1237"/>
      <c r="AX136" s="1237"/>
      <c r="AY136" s="1237"/>
      <c r="AZ136" s="1286">
        <v>1</v>
      </c>
      <c r="BA136" s="1287"/>
      <c r="BB136" s="1287"/>
      <c r="BC136" s="1287"/>
      <c r="BD136" s="1288"/>
      <c r="BE136" s="931">
        <f t="shared" si="24"/>
        <v>4</v>
      </c>
    </row>
    <row r="137" spans="1:57" s="272" customFormat="1" ht="42.75" customHeight="1" thickBot="1" thickTop="1">
      <c r="A137" s="817"/>
      <c r="B137" s="1361"/>
      <c r="C137" s="1361"/>
      <c r="D137" s="1361"/>
      <c r="E137" s="1361"/>
      <c r="F137" s="1361"/>
      <c r="G137" s="1361"/>
      <c r="H137" s="1361"/>
      <c r="I137" s="1361"/>
      <c r="J137" s="1361"/>
      <c r="K137" s="819"/>
      <c r="L137" s="1289" t="s">
        <v>126</v>
      </c>
      <c r="M137" s="1290"/>
      <c r="N137" s="1290"/>
      <c r="O137" s="1290"/>
      <c r="P137" s="1291"/>
      <c r="Q137" s="1237"/>
      <c r="R137" s="1237"/>
      <c r="S137" s="1237"/>
      <c r="T137" s="1237"/>
      <c r="U137" s="1237"/>
      <c r="V137" s="1237"/>
      <c r="W137" s="1237"/>
      <c r="X137" s="1237"/>
      <c r="Y137" s="1237"/>
      <c r="Z137" s="1237"/>
      <c r="AA137" s="1237"/>
      <c r="AB137" s="1237"/>
      <c r="AC137" s="1237"/>
      <c r="AD137" s="1237"/>
      <c r="AE137" s="1237"/>
      <c r="AF137" s="1237"/>
      <c r="AG137" s="1237"/>
      <c r="AH137" s="1237"/>
      <c r="AI137" s="1237"/>
      <c r="AJ137" s="1237"/>
      <c r="AK137" s="1237"/>
      <c r="AL137" s="1237"/>
      <c r="AM137" s="1237"/>
      <c r="AN137" s="1237"/>
      <c r="AO137" s="1237"/>
      <c r="AP137" s="1237"/>
      <c r="AQ137" s="1237"/>
      <c r="AR137" s="1237"/>
      <c r="AS137" s="1237"/>
      <c r="AT137" s="1237"/>
      <c r="AU137" s="1237"/>
      <c r="AV137" s="1237"/>
      <c r="AW137" s="1237"/>
      <c r="AX137" s="1237"/>
      <c r="AY137" s="1237"/>
      <c r="AZ137" s="1286"/>
      <c r="BA137" s="1287"/>
      <c r="BB137" s="1287"/>
      <c r="BC137" s="1287"/>
      <c r="BD137" s="1288"/>
      <c r="BE137" s="931">
        <f t="shared" si="24"/>
        <v>0</v>
      </c>
    </row>
    <row r="138" spans="1:57" s="272" customFormat="1" ht="42.75" customHeight="1" thickBot="1" thickTop="1">
      <c r="A138" s="817"/>
      <c r="B138" s="1361"/>
      <c r="C138" s="1361"/>
      <c r="D138" s="1361"/>
      <c r="E138" s="1361"/>
      <c r="F138" s="1361"/>
      <c r="G138" s="1361"/>
      <c r="H138" s="1361"/>
      <c r="I138" s="1361"/>
      <c r="J138" s="1361"/>
      <c r="K138" s="819"/>
      <c r="L138" s="1289" t="s">
        <v>479</v>
      </c>
      <c r="M138" s="1290"/>
      <c r="N138" s="1290"/>
      <c r="O138" s="1290"/>
      <c r="P138" s="1291"/>
      <c r="Q138" s="1237">
        <v>2</v>
      </c>
      <c r="R138" s="1237"/>
      <c r="S138" s="1237"/>
      <c r="T138" s="1237"/>
      <c r="U138" s="1237"/>
      <c r="V138" s="1237">
        <v>2</v>
      </c>
      <c r="W138" s="1237"/>
      <c r="X138" s="1237"/>
      <c r="Y138" s="1237"/>
      <c r="Z138" s="1237"/>
      <c r="AA138" s="1237">
        <v>2</v>
      </c>
      <c r="AB138" s="1237"/>
      <c r="AC138" s="1237"/>
      <c r="AD138" s="1237"/>
      <c r="AE138" s="1237"/>
      <c r="AF138" s="1237"/>
      <c r="AG138" s="1237"/>
      <c r="AH138" s="1237"/>
      <c r="AI138" s="1237"/>
      <c r="AJ138" s="1237"/>
      <c r="AK138" s="1237">
        <v>1</v>
      </c>
      <c r="AL138" s="1237"/>
      <c r="AM138" s="1237"/>
      <c r="AN138" s="1237"/>
      <c r="AO138" s="1237"/>
      <c r="AP138" s="1237"/>
      <c r="AQ138" s="1237"/>
      <c r="AR138" s="1237"/>
      <c r="AS138" s="1237"/>
      <c r="AT138" s="1237"/>
      <c r="AU138" s="1237"/>
      <c r="AV138" s="1237"/>
      <c r="AW138" s="1237"/>
      <c r="AX138" s="1237"/>
      <c r="AY138" s="1237"/>
      <c r="AZ138" s="1286"/>
      <c r="BA138" s="1287"/>
      <c r="BB138" s="1287"/>
      <c r="BC138" s="1287"/>
      <c r="BD138" s="1288"/>
      <c r="BE138" s="931">
        <f t="shared" si="24"/>
        <v>7</v>
      </c>
    </row>
    <row r="139" spans="1:57" s="272" customFormat="1" ht="63" customHeight="1" thickBot="1" thickTop="1">
      <c r="A139" s="817"/>
      <c r="B139" s="1361"/>
      <c r="C139" s="1361"/>
      <c r="D139" s="1361"/>
      <c r="E139" s="1361"/>
      <c r="F139" s="1361"/>
      <c r="G139" s="1361"/>
      <c r="H139" s="1361"/>
      <c r="I139" s="1361"/>
      <c r="J139" s="1361"/>
      <c r="K139" s="819"/>
      <c r="L139" s="1283" t="s">
        <v>480</v>
      </c>
      <c r="M139" s="1284"/>
      <c r="N139" s="1284"/>
      <c r="O139" s="1284"/>
      <c r="P139" s="1285"/>
      <c r="Q139" s="1237">
        <v>3</v>
      </c>
      <c r="R139" s="1237"/>
      <c r="S139" s="1237"/>
      <c r="T139" s="1237"/>
      <c r="U139" s="1237"/>
      <c r="V139" s="1237">
        <v>1</v>
      </c>
      <c r="W139" s="1237"/>
      <c r="X139" s="1237"/>
      <c r="Y139" s="1237"/>
      <c r="Z139" s="1237"/>
      <c r="AA139" s="1237">
        <v>2</v>
      </c>
      <c r="AB139" s="1237"/>
      <c r="AC139" s="1237"/>
      <c r="AD139" s="1237"/>
      <c r="AE139" s="1237"/>
      <c r="AF139" s="1237">
        <v>3</v>
      </c>
      <c r="AG139" s="1237"/>
      <c r="AH139" s="1237"/>
      <c r="AI139" s="1237"/>
      <c r="AJ139" s="1237"/>
      <c r="AK139" s="1237">
        <v>4</v>
      </c>
      <c r="AL139" s="1237"/>
      <c r="AM139" s="1237"/>
      <c r="AN139" s="1237"/>
      <c r="AO139" s="1237"/>
      <c r="AP139" s="1237">
        <v>3</v>
      </c>
      <c r="AQ139" s="1237"/>
      <c r="AR139" s="1237"/>
      <c r="AS139" s="1237"/>
      <c r="AT139" s="1237"/>
      <c r="AU139" s="1237">
        <v>5</v>
      </c>
      <c r="AV139" s="1237"/>
      <c r="AW139" s="1237"/>
      <c r="AX139" s="1237"/>
      <c r="AY139" s="1237"/>
      <c r="AZ139" s="1286">
        <v>3</v>
      </c>
      <c r="BA139" s="1287"/>
      <c r="BB139" s="1287"/>
      <c r="BC139" s="1287"/>
      <c r="BD139" s="1288"/>
      <c r="BE139" s="931">
        <f t="shared" si="24"/>
        <v>24</v>
      </c>
    </row>
    <row r="140" spans="1:57" s="321" customFormat="1" ht="42.75" customHeight="1" thickBot="1" thickTop="1">
      <c r="A140" s="320"/>
      <c r="B140" s="1361"/>
      <c r="C140" s="1361"/>
      <c r="D140" s="1361"/>
      <c r="E140" s="1361"/>
      <c r="F140" s="1361"/>
      <c r="G140" s="1361"/>
      <c r="H140" s="1361"/>
      <c r="I140" s="1361"/>
      <c r="J140" s="1361"/>
      <c r="K140" s="814"/>
      <c r="L140" s="1283" t="s">
        <v>481</v>
      </c>
      <c r="M140" s="1284"/>
      <c r="N140" s="1284"/>
      <c r="O140" s="1284"/>
      <c r="P140" s="1285"/>
      <c r="Q140" s="1237">
        <v>2</v>
      </c>
      <c r="R140" s="1237"/>
      <c r="S140" s="1237"/>
      <c r="T140" s="1237"/>
      <c r="U140" s="1237"/>
      <c r="V140" s="1237">
        <v>1</v>
      </c>
      <c r="W140" s="1237"/>
      <c r="X140" s="1237"/>
      <c r="Y140" s="1237"/>
      <c r="Z140" s="1237"/>
      <c r="AA140" s="1237">
        <v>2</v>
      </c>
      <c r="AB140" s="1237"/>
      <c r="AC140" s="1237"/>
      <c r="AD140" s="1237"/>
      <c r="AE140" s="1237"/>
      <c r="AF140" s="1237">
        <v>1</v>
      </c>
      <c r="AG140" s="1237"/>
      <c r="AH140" s="1237"/>
      <c r="AI140" s="1237"/>
      <c r="AJ140" s="1237"/>
      <c r="AK140" s="1237">
        <v>1</v>
      </c>
      <c r="AL140" s="1237"/>
      <c r="AM140" s="1237"/>
      <c r="AN140" s="1237"/>
      <c r="AO140" s="1237"/>
      <c r="AP140" s="1237">
        <v>3</v>
      </c>
      <c r="AQ140" s="1237"/>
      <c r="AR140" s="1237"/>
      <c r="AS140" s="1237"/>
      <c r="AT140" s="1237"/>
      <c r="AU140" s="1237">
        <v>3</v>
      </c>
      <c r="AV140" s="1237"/>
      <c r="AW140" s="1237"/>
      <c r="AX140" s="1237"/>
      <c r="AY140" s="1237"/>
      <c r="AZ140" s="1286">
        <v>1</v>
      </c>
      <c r="BA140" s="1287"/>
      <c r="BB140" s="1287"/>
      <c r="BC140" s="1287"/>
      <c r="BD140" s="1288"/>
      <c r="BE140" s="931">
        <f t="shared" si="24"/>
        <v>14</v>
      </c>
    </row>
    <row r="141" spans="1:57" s="321" customFormat="1" ht="25.5" customHeight="1" thickTop="1">
      <c r="A141" s="320"/>
      <c r="B141" s="496"/>
      <c r="C141" s="320"/>
      <c r="D141" s="320"/>
      <c r="E141" s="320"/>
      <c r="F141" s="320"/>
      <c r="G141" s="320"/>
      <c r="H141" s="320"/>
      <c r="I141" s="320"/>
      <c r="J141" s="320"/>
      <c r="K141" s="814"/>
      <c r="L141" s="814"/>
      <c r="M141" s="814"/>
      <c r="N141" s="814"/>
      <c r="O141" s="814"/>
      <c r="P141" s="814"/>
      <c r="Q141" s="815"/>
      <c r="R141" s="815"/>
      <c r="S141" s="815"/>
      <c r="T141" s="815"/>
      <c r="U141" s="815"/>
      <c r="V141" s="815"/>
      <c r="W141" s="815"/>
      <c r="X141" s="815"/>
      <c r="Y141" s="815"/>
      <c r="Z141" s="815"/>
      <c r="AA141" s="815"/>
      <c r="AB141" s="815"/>
      <c r="AC141" s="815"/>
      <c r="AD141" s="815"/>
      <c r="AE141" s="815"/>
      <c r="AF141" s="815"/>
      <c r="AG141" s="815"/>
      <c r="AH141" s="815"/>
      <c r="AI141" s="815"/>
      <c r="AJ141" s="815"/>
      <c r="AK141" s="815"/>
      <c r="AL141" s="815"/>
      <c r="AM141" s="815"/>
      <c r="AN141" s="815"/>
      <c r="AO141" s="815"/>
      <c r="AP141" s="815"/>
      <c r="AQ141" s="815"/>
      <c r="AR141" s="815"/>
      <c r="AS141" s="815"/>
      <c r="AT141" s="815"/>
      <c r="AU141" s="815"/>
      <c r="AV141" s="815"/>
      <c r="AW141" s="815"/>
      <c r="AX141" s="815"/>
      <c r="AY141" s="815"/>
      <c r="AZ141" s="815"/>
      <c r="BA141" s="815"/>
      <c r="BB141" s="815"/>
      <c r="BC141" s="815"/>
      <c r="BD141" s="815"/>
      <c r="BE141" s="816"/>
    </row>
    <row r="142" spans="1:57" s="321" customFormat="1" ht="25.5" customHeight="1">
      <c r="A142" s="320"/>
      <c r="B142" s="496"/>
      <c r="C142" s="320"/>
      <c r="D142" s="320"/>
      <c r="E142" s="320"/>
      <c r="F142" s="320"/>
      <c r="G142" s="320"/>
      <c r="H142" s="320"/>
      <c r="I142" s="320"/>
      <c r="J142" s="320"/>
      <c r="K142" s="814"/>
      <c r="L142" s="814"/>
      <c r="M142" s="814"/>
      <c r="N142" s="814"/>
      <c r="O142" s="814"/>
      <c r="P142" s="814"/>
      <c r="Q142" s="815"/>
      <c r="R142" s="815"/>
      <c r="S142" s="815"/>
      <c r="T142" s="815"/>
      <c r="U142" s="815"/>
      <c r="V142" s="815"/>
      <c r="W142" s="815"/>
      <c r="X142" s="815"/>
      <c r="Y142" s="815"/>
      <c r="Z142" s="815"/>
      <c r="AA142" s="815"/>
      <c r="AB142" s="815"/>
      <c r="AC142" s="815"/>
      <c r="AD142" s="815"/>
      <c r="AE142" s="815"/>
      <c r="AF142" s="815"/>
      <c r="AG142" s="815"/>
      <c r="AH142" s="815"/>
      <c r="AI142" s="815"/>
      <c r="AJ142" s="815"/>
      <c r="AK142" s="815"/>
      <c r="AL142" s="815"/>
      <c r="AM142" s="815"/>
      <c r="AN142" s="815"/>
      <c r="AO142" s="815"/>
      <c r="AP142" s="815"/>
      <c r="AQ142" s="815"/>
      <c r="AR142" s="815"/>
      <c r="AS142" s="815"/>
      <c r="AT142" s="815"/>
      <c r="AU142" s="815"/>
      <c r="AV142" s="815"/>
      <c r="AW142" s="815"/>
      <c r="AX142" s="815"/>
      <c r="AY142" s="815"/>
      <c r="AZ142" s="815"/>
      <c r="BA142" s="815"/>
      <c r="BB142" s="815"/>
      <c r="BC142" s="815"/>
      <c r="BD142" s="815"/>
      <c r="BE142" s="816"/>
    </row>
    <row r="143" spans="1:57" s="321" customFormat="1" ht="48" customHeight="1">
      <c r="A143" s="320"/>
      <c r="B143" s="846" t="s">
        <v>503</v>
      </c>
      <c r="C143" s="846"/>
      <c r="D143" s="846"/>
      <c r="E143" s="889"/>
      <c r="F143" s="889"/>
      <c r="G143" s="889"/>
      <c r="H143" s="889"/>
      <c r="I143" s="889"/>
      <c r="J143" s="889"/>
      <c r="K143" s="889"/>
      <c r="L143" s="889"/>
      <c r="M143" s="889" t="s">
        <v>504</v>
      </c>
      <c r="N143" s="889"/>
      <c r="O143" s="889"/>
      <c r="P143" s="889"/>
      <c r="Q143" s="889"/>
      <c r="R143" s="846"/>
      <c r="S143" s="846"/>
      <c r="T143" s="887"/>
      <c r="U143" s="887"/>
      <c r="V143" s="887"/>
      <c r="W143" s="887"/>
      <c r="X143" s="815"/>
      <c r="Y143" s="815"/>
      <c r="Z143" s="815"/>
      <c r="AA143" s="815"/>
      <c r="AB143" s="815"/>
      <c r="AC143" s="815"/>
      <c r="AD143" s="815"/>
      <c r="AE143" s="815"/>
      <c r="AF143" s="815"/>
      <c r="AG143" s="815"/>
      <c r="AH143" s="815"/>
      <c r="AI143" s="815"/>
      <c r="AJ143" s="815"/>
      <c r="AK143" s="815"/>
      <c r="AL143" s="815"/>
      <c r="AM143" s="815"/>
      <c r="AN143" s="815"/>
      <c r="AO143" s="815"/>
      <c r="AP143" s="815"/>
      <c r="AQ143" s="815"/>
      <c r="AR143" s="815"/>
      <c r="AS143" s="815"/>
      <c r="AT143" s="815"/>
      <c r="AU143" s="815"/>
      <c r="AV143" s="815"/>
      <c r="AW143" s="815"/>
      <c r="AX143" s="815"/>
      <c r="AY143" s="815"/>
      <c r="AZ143" s="815"/>
      <c r="BA143" s="815"/>
      <c r="BB143" s="815"/>
      <c r="BC143" s="815"/>
      <c r="BD143" s="815"/>
      <c r="BE143" s="816"/>
    </row>
    <row r="144" spans="1:57" s="321" customFormat="1" ht="25.5" customHeight="1">
      <c r="A144" s="320"/>
      <c r="B144" s="888" t="s">
        <v>505</v>
      </c>
      <c r="C144" s="846"/>
      <c r="D144" s="846"/>
      <c r="E144" s="846"/>
      <c r="F144" s="846"/>
      <c r="G144" s="846"/>
      <c r="H144" s="846"/>
      <c r="I144" s="846"/>
      <c r="J144" s="888"/>
      <c r="K144" s="888"/>
      <c r="L144" s="888"/>
      <c r="M144" s="888"/>
      <c r="N144" s="888"/>
      <c r="O144" s="888"/>
      <c r="P144" s="888"/>
      <c r="Q144" s="888"/>
      <c r="R144" s="888"/>
      <c r="S144" s="846"/>
      <c r="T144" s="887"/>
      <c r="U144" s="887"/>
      <c r="V144" s="887"/>
      <c r="W144" s="887"/>
      <c r="X144" s="815"/>
      <c r="Y144" s="815"/>
      <c r="Z144" s="815"/>
      <c r="AA144" s="815"/>
      <c r="AB144" s="815"/>
      <c r="AC144" s="815"/>
      <c r="AD144" s="815"/>
      <c r="AE144" s="815"/>
      <c r="AF144" s="815"/>
      <c r="AG144" s="815"/>
      <c r="AH144" s="815"/>
      <c r="AI144" s="815"/>
      <c r="AJ144" s="815"/>
      <c r="AK144" s="815"/>
      <c r="AL144" s="815"/>
      <c r="AM144" s="815"/>
      <c r="AN144" s="815"/>
      <c r="AO144" s="815"/>
      <c r="AP144" s="815"/>
      <c r="AQ144" s="815"/>
      <c r="AR144" s="815"/>
      <c r="AS144" s="815"/>
      <c r="AT144" s="815"/>
      <c r="AU144" s="815"/>
      <c r="AV144" s="815"/>
      <c r="AW144" s="815"/>
      <c r="AX144" s="815"/>
      <c r="AY144" s="815"/>
      <c r="AZ144" s="815"/>
      <c r="BA144" s="815"/>
      <c r="BB144" s="815"/>
      <c r="BC144" s="815"/>
      <c r="BD144" s="815"/>
      <c r="BE144" s="816"/>
    </row>
    <row r="145" spans="1:57" s="321" customFormat="1" ht="48" customHeight="1">
      <c r="A145" s="320"/>
      <c r="B145" s="846" t="s">
        <v>506</v>
      </c>
      <c r="C145" s="846"/>
      <c r="D145" s="846"/>
      <c r="E145" s="889"/>
      <c r="F145" s="889"/>
      <c r="G145" s="889"/>
      <c r="H145" s="889"/>
      <c r="I145" s="889"/>
      <c r="J145" s="889"/>
      <c r="K145" s="889"/>
      <c r="L145" s="889"/>
      <c r="M145" s="889" t="s">
        <v>513</v>
      </c>
      <c r="N145" s="889"/>
      <c r="O145" s="889"/>
      <c r="P145" s="889"/>
      <c r="Q145" s="889"/>
      <c r="R145" s="846"/>
      <c r="S145" s="846"/>
      <c r="T145" s="887"/>
      <c r="U145" s="887"/>
      <c r="V145" s="887"/>
      <c r="W145" s="887"/>
      <c r="X145" s="815"/>
      <c r="Y145" s="815"/>
      <c r="Z145" s="815"/>
      <c r="AA145" s="815"/>
      <c r="AB145" s="815"/>
      <c r="AC145" s="815"/>
      <c r="AD145" s="815"/>
      <c r="AE145" s="815"/>
      <c r="AF145" s="815"/>
      <c r="AG145" s="815"/>
      <c r="AH145" s="815"/>
      <c r="AI145" s="815"/>
      <c r="AJ145" s="815"/>
      <c r="AK145" s="815"/>
      <c r="AL145" s="815"/>
      <c r="AM145" s="815"/>
      <c r="AN145" s="815"/>
      <c r="AO145" s="815"/>
      <c r="AP145" s="815"/>
      <c r="AQ145" s="815"/>
      <c r="AR145" s="815"/>
      <c r="AS145" s="815"/>
      <c r="AT145" s="815"/>
      <c r="AU145" s="815"/>
      <c r="AV145" s="815"/>
      <c r="AW145" s="815"/>
      <c r="AX145" s="815"/>
      <c r="AY145" s="815"/>
      <c r="AZ145" s="815"/>
      <c r="BA145" s="815"/>
      <c r="BB145" s="815"/>
      <c r="BC145" s="815"/>
      <c r="BD145" s="815"/>
      <c r="BE145" s="816"/>
    </row>
    <row r="146" spans="1:57" s="321" customFormat="1" ht="25.5" customHeight="1">
      <c r="A146" s="320"/>
      <c r="B146" s="888" t="s">
        <v>505</v>
      </c>
      <c r="C146" s="846"/>
      <c r="D146" s="846"/>
      <c r="E146" s="846"/>
      <c r="F146" s="846"/>
      <c r="G146" s="846"/>
      <c r="H146" s="846"/>
      <c r="I146" s="846"/>
      <c r="J146" s="846"/>
      <c r="K146" s="846"/>
      <c r="L146" s="846"/>
      <c r="M146" s="846"/>
      <c r="N146" s="846"/>
      <c r="O146" s="846"/>
      <c r="P146" s="846"/>
      <c r="Q146" s="846"/>
      <c r="R146" s="846"/>
      <c r="S146" s="846"/>
      <c r="T146" s="887"/>
      <c r="U146" s="887"/>
      <c r="V146" s="887"/>
      <c r="W146" s="887"/>
      <c r="X146" s="815"/>
      <c r="Y146" s="815"/>
      <c r="Z146" s="815"/>
      <c r="AA146" s="815"/>
      <c r="AB146" s="815"/>
      <c r="AC146" s="815"/>
      <c r="AD146" s="815"/>
      <c r="AE146" s="815"/>
      <c r="AF146" s="815"/>
      <c r="AG146" s="815"/>
      <c r="AH146" s="815"/>
      <c r="AI146" s="815"/>
      <c r="AJ146" s="815"/>
      <c r="AK146" s="815"/>
      <c r="AL146" s="815"/>
      <c r="AM146" s="815"/>
      <c r="AN146" s="815"/>
      <c r="AO146" s="815"/>
      <c r="AP146" s="815"/>
      <c r="AQ146" s="815"/>
      <c r="AR146" s="815"/>
      <c r="AS146" s="815"/>
      <c r="AT146" s="815"/>
      <c r="AU146" s="815"/>
      <c r="AV146" s="815"/>
      <c r="AW146" s="815"/>
      <c r="AX146" s="815"/>
      <c r="AY146" s="815"/>
      <c r="AZ146" s="815"/>
      <c r="BA146" s="815"/>
      <c r="BB146" s="815"/>
      <c r="BC146" s="815"/>
      <c r="BD146" s="815"/>
      <c r="BE146" s="816"/>
    </row>
    <row r="147" spans="1:57" s="321" customFormat="1" ht="48" customHeight="1">
      <c r="A147" s="320"/>
      <c r="B147" s="846" t="s">
        <v>508</v>
      </c>
      <c r="C147" s="846"/>
      <c r="D147" s="846"/>
      <c r="E147" s="889"/>
      <c r="F147" s="889"/>
      <c r="G147" s="889"/>
      <c r="H147" s="889"/>
      <c r="I147" s="890"/>
      <c r="J147" s="890"/>
      <c r="K147" s="890"/>
      <c r="L147" s="890"/>
      <c r="M147" s="889" t="s">
        <v>507</v>
      </c>
      <c r="N147" s="889"/>
      <c r="O147" s="889"/>
      <c r="P147" s="889"/>
      <c r="Q147" s="889"/>
      <c r="R147" s="846"/>
      <c r="S147" s="846"/>
      <c r="T147" s="887"/>
      <c r="U147" s="887"/>
      <c r="V147" s="887"/>
      <c r="W147" s="887"/>
      <c r="X147" s="815"/>
      <c r="Y147" s="815"/>
      <c r="Z147" s="815"/>
      <c r="AA147" s="815"/>
      <c r="AB147" s="815"/>
      <c r="AC147" s="815"/>
      <c r="AD147" s="815"/>
      <c r="AE147" s="815"/>
      <c r="AF147" s="815"/>
      <c r="AG147" s="815"/>
      <c r="AH147" s="815"/>
      <c r="AI147" s="815"/>
      <c r="AJ147" s="815"/>
      <c r="AK147" s="815"/>
      <c r="AL147" s="815"/>
      <c r="AM147" s="815"/>
      <c r="AN147" s="815"/>
      <c r="AO147" s="815"/>
      <c r="AP147" s="815"/>
      <c r="AQ147" s="815"/>
      <c r="AR147" s="815"/>
      <c r="AS147" s="815"/>
      <c r="AT147" s="815"/>
      <c r="AU147" s="815"/>
      <c r="AV147" s="815"/>
      <c r="AW147" s="815"/>
      <c r="AX147" s="815"/>
      <c r="AY147" s="815"/>
      <c r="AZ147" s="815"/>
      <c r="BA147" s="815"/>
      <c r="BB147" s="815"/>
      <c r="BC147" s="815"/>
      <c r="BD147" s="815"/>
      <c r="BE147" s="816"/>
    </row>
    <row r="148" spans="1:57" s="321" customFormat="1" ht="25.5" customHeight="1">
      <c r="A148" s="320"/>
      <c r="B148" s="888" t="s">
        <v>505</v>
      </c>
      <c r="C148" s="846"/>
      <c r="D148" s="846"/>
      <c r="E148" s="846"/>
      <c r="F148" s="846"/>
      <c r="G148" s="846"/>
      <c r="H148" s="846"/>
      <c r="I148" s="846"/>
      <c r="J148" s="846"/>
      <c r="K148" s="846"/>
      <c r="L148" s="846"/>
      <c r="M148" s="846"/>
      <c r="N148" s="846"/>
      <c r="O148" s="846"/>
      <c r="P148" s="846"/>
      <c r="Q148" s="846"/>
      <c r="R148" s="846"/>
      <c r="S148" s="846"/>
      <c r="T148" s="887"/>
      <c r="U148" s="887"/>
      <c r="V148" s="887"/>
      <c r="W148" s="887"/>
      <c r="X148" s="815"/>
      <c r="Y148" s="815"/>
      <c r="Z148" s="815"/>
      <c r="AA148" s="815"/>
      <c r="AB148" s="815"/>
      <c r="AC148" s="815"/>
      <c r="AD148" s="815"/>
      <c r="AE148" s="815"/>
      <c r="AF148" s="815"/>
      <c r="AG148" s="815"/>
      <c r="AH148" s="815"/>
      <c r="AI148" s="815"/>
      <c r="AJ148" s="815"/>
      <c r="AK148" s="815"/>
      <c r="AL148" s="815"/>
      <c r="AM148" s="815"/>
      <c r="AN148" s="815"/>
      <c r="AO148" s="815"/>
      <c r="AP148" s="815"/>
      <c r="AQ148" s="815"/>
      <c r="AR148" s="815"/>
      <c r="AS148" s="815"/>
      <c r="AT148" s="815"/>
      <c r="AU148" s="815"/>
      <c r="AV148" s="815"/>
      <c r="AW148" s="815"/>
      <c r="AX148" s="815"/>
      <c r="AY148" s="815"/>
      <c r="AZ148" s="815"/>
      <c r="BA148" s="815"/>
      <c r="BB148" s="815"/>
      <c r="BC148" s="815"/>
      <c r="BD148" s="815"/>
      <c r="BE148" s="816"/>
    </row>
    <row r="149" spans="1:57" s="321" customFormat="1" ht="25.5" customHeight="1">
      <c r="A149" s="320"/>
      <c r="B149" s="496"/>
      <c r="C149" s="320"/>
      <c r="D149" s="320"/>
      <c r="E149" s="320"/>
      <c r="F149" s="320"/>
      <c r="G149" s="320"/>
      <c r="H149" s="320"/>
      <c r="I149" s="320"/>
      <c r="J149" s="320"/>
      <c r="K149" s="814"/>
      <c r="L149" s="814"/>
      <c r="M149" s="814"/>
      <c r="N149" s="814"/>
      <c r="O149" s="814"/>
      <c r="P149" s="814"/>
      <c r="Q149" s="815"/>
      <c r="R149" s="815"/>
      <c r="S149" s="815"/>
      <c r="T149" s="815"/>
      <c r="U149" s="815"/>
      <c r="V149" s="815"/>
      <c r="W149" s="815"/>
      <c r="X149" s="815"/>
      <c r="Y149" s="815"/>
      <c r="Z149" s="815"/>
      <c r="AA149" s="815"/>
      <c r="AB149" s="815"/>
      <c r="AC149" s="815"/>
      <c r="AD149" s="815"/>
      <c r="AE149" s="815"/>
      <c r="AF149" s="815"/>
      <c r="AG149" s="815"/>
      <c r="AH149" s="815"/>
      <c r="AI149" s="815"/>
      <c r="AJ149" s="815"/>
      <c r="AK149" s="815"/>
      <c r="AL149" s="815"/>
      <c r="AM149" s="815"/>
      <c r="AN149" s="815"/>
      <c r="AO149" s="815"/>
      <c r="AP149" s="815"/>
      <c r="AQ149" s="815"/>
      <c r="AR149" s="815"/>
      <c r="AS149" s="815"/>
      <c r="AT149" s="815"/>
      <c r="AU149" s="815"/>
      <c r="AV149" s="815"/>
      <c r="AW149" s="815"/>
      <c r="AX149" s="815"/>
      <c r="AY149" s="815"/>
      <c r="AZ149" s="815"/>
      <c r="BA149" s="815"/>
      <c r="BB149" s="815"/>
      <c r="BC149" s="815"/>
      <c r="BD149" s="815"/>
      <c r="BE149" s="816"/>
    </row>
    <row r="150" spans="16:49" ht="12.75"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</row>
    <row r="151" spans="16:49" ht="12.75"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</row>
    <row r="152" spans="16:49" ht="12.75"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</row>
    <row r="153" spans="16:49" ht="12.75"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</row>
    <row r="154" spans="16:49" ht="12.75"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</row>
    <row r="155" spans="16:49" ht="12.75"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</row>
    <row r="156" spans="16:49" ht="12.75"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</row>
    <row r="157" spans="16:49" ht="12.75"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</row>
    <row r="158" spans="16:49" ht="12.75"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</row>
    <row r="159" spans="16:49" ht="12.75"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</row>
    <row r="160" spans="16:49" ht="12.75"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</row>
    <row r="161" spans="16:49" ht="12.75"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</row>
    <row r="162" spans="16:49" ht="12.75"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</row>
    <row r="163" spans="16:49" ht="12.75"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</row>
    <row r="164" spans="16:49" ht="12.75"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</row>
    <row r="165" spans="16:49" ht="12.75"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</row>
  </sheetData>
  <sheetProtection/>
  <mergeCells count="1145">
    <mergeCell ref="AP140:AT140"/>
    <mergeCell ref="AU140:AY140"/>
    <mergeCell ref="AZ140:BD140"/>
    <mergeCell ref="B134:J140"/>
    <mergeCell ref="L137:P137"/>
    <mergeCell ref="Q137:U137"/>
    <mergeCell ref="V137:Z137"/>
    <mergeCell ref="AA137:AE137"/>
    <mergeCell ref="AU135:AY135"/>
    <mergeCell ref="AZ135:BD135"/>
    <mergeCell ref="B18:BB18"/>
    <mergeCell ref="B20:B23"/>
    <mergeCell ref="C20:F20"/>
    <mergeCell ref="G20:J20"/>
    <mergeCell ref="K20:O20"/>
    <mergeCell ref="P20:S20"/>
    <mergeCell ref="AG20:AJ20"/>
    <mergeCell ref="AK20:AO20"/>
    <mergeCell ref="T20:W20"/>
    <mergeCell ref="X20:AA20"/>
    <mergeCell ref="Z30:AB30"/>
    <mergeCell ref="L47:O47"/>
    <mergeCell ref="AA47:AJ47"/>
    <mergeCell ref="AF107:AF108"/>
    <mergeCell ref="AG107:AG108"/>
    <mergeCell ref="T107:T108"/>
    <mergeCell ref="U107:U108"/>
    <mergeCell ref="AH107:AH108"/>
    <mergeCell ref="AI107:AI108"/>
    <mergeCell ref="AJ107:AJ108"/>
    <mergeCell ref="AB20:AF20"/>
    <mergeCell ref="Z29:AB29"/>
    <mergeCell ref="AL107:AL108"/>
    <mergeCell ref="AP20:AS20"/>
    <mergeCell ref="V51:Z51"/>
    <mergeCell ref="V107:V108"/>
    <mergeCell ref="Z107:Z108"/>
    <mergeCell ref="AA107:AA108"/>
    <mergeCell ref="AB107:AB108"/>
    <mergeCell ref="AC107:AC108"/>
    <mergeCell ref="AT20:AW20"/>
    <mergeCell ref="AX20:BB20"/>
    <mergeCell ref="Q48:BD48"/>
    <mergeCell ref="AU47:BD47"/>
    <mergeCell ref="Q47:Z47"/>
    <mergeCell ref="A45:BD45"/>
    <mergeCell ref="A43:W43"/>
    <mergeCell ref="AK47:AT47"/>
    <mergeCell ref="K47:K53"/>
    <mergeCell ref="AE52:AE53"/>
    <mergeCell ref="J46:J53"/>
    <mergeCell ref="E48:E53"/>
    <mergeCell ref="N49:N53"/>
    <mergeCell ref="M49:M53"/>
    <mergeCell ref="E47:F47"/>
    <mergeCell ref="M48:O48"/>
    <mergeCell ref="L48:L53"/>
    <mergeCell ref="F48:F53"/>
    <mergeCell ref="H47:H53"/>
    <mergeCell ref="I47:I53"/>
    <mergeCell ref="D47:D53"/>
    <mergeCell ref="BD109:BD110"/>
    <mergeCell ref="BD107:BD108"/>
    <mergeCell ref="AY109:AY110"/>
    <mergeCell ref="AZ109:AZ110"/>
    <mergeCell ref="BA109:BA110"/>
    <mergeCell ref="AU109:AU110"/>
    <mergeCell ref="AV109:AV110"/>
    <mergeCell ref="AW109:AW110"/>
    <mergeCell ref="AX109:AX110"/>
    <mergeCell ref="L134:P134"/>
    <mergeCell ref="L135:P135"/>
    <mergeCell ref="AF135:AJ135"/>
    <mergeCell ref="U115:U116"/>
    <mergeCell ref="Y115:Y116"/>
    <mergeCell ref="Z115:Z116"/>
    <mergeCell ref="AF115:AF116"/>
    <mergeCell ref="N119:N120"/>
    <mergeCell ref="O119:O120"/>
    <mergeCell ref="P119:P120"/>
    <mergeCell ref="AC113:AC114"/>
    <mergeCell ref="AE113:AE114"/>
    <mergeCell ref="AU107:AU108"/>
    <mergeCell ref="BB109:BB110"/>
    <mergeCell ref="AV107:AV108"/>
    <mergeCell ref="AW107:AW108"/>
    <mergeCell ref="AM107:AM108"/>
    <mergeCell ref="AN107:AN108"/>
    <mergeCell ref="AO107:AO108"/>
    <mergeCell ref="AP107:AP108"/>
    <mergeCell ref="AR107:AR108"/>
    <mergeCell ref="AS107:AS108"/>
    <mergeCell ref="AT107:AT108"/>
    <mergeCell ref="BC109:BC110"/>
    <mergeCell ref="AX107:AX108"/>
    <mergeCell ref="AY107:AY108"/>
    <mergeCell ref="AZ107:AZ108"/>
    <mergeCell ref="BA107:BA108"/>
    <mergeCell ref="BB107:BB108"/>
    <mergeCell ref="BC107:BC108"/>
    <mergeCell ref="Q107:Q108"/>
    <mergeCell ref="AK107:AK108"/>
    <mergeCell ref="W107:W108"/>
    <mergeCell ref="X107:X108"/>
    <mergeCell ref="Y107:Y108"/>
    <mergeCell ref="AQ107:AQ108"/>
    <mergeCell ref="J107:J108"/>
    <mergeCell ref="M107:M108"/>
    <mergeCell ref="A121:B121"/>
    <mergeCell ref="A122:B122"/>
    <mergeCell ref="J119:J120"/>
    <mergeCell ref="K119:K120"/>
    <mergeCell ref="L119:L120"/>
    <mergeCell ref="M119:M120"/>
    <mergeCell ref="K117:K118"/>
    <mergeCell ref="J113:J114"/>
    <mergeCell ref="A128:B128"/>
    <mergeCell ref="C109:C110"/>
    <mergeCell ref="H107:H108"/>
    <mergeCell ref="I107:I108"/>
    <mergeCell ref="H111:H112"/>
    <mergeCell ref="A123:BD123"/>
    <mergeCell ref="J111:J112"/>
    <mergeCell ref="C115:C116"/>
    <mergeCell ref="C111:C112"/>
    <mergeCell ref="AP113:AP114"/>
    <mergeCell ref="BD105:BD106"/>
    <mergeCell ref="C107:C108"/>
    <mergeCell ref="D107:D108"/>
    <mergeCell ref="E107:E108"/>
    <mergeCell ref="F107:F108"/>
    <mergeCell ref="AT105:AT106"/>
    <mergeCell ref="AU105:AU106"/>
    <mergeCell ref="K107:K108"/>
    <mergeCell ref="L107:L108"/>
    <mergeCell ref="AR105:AR106"/>
    <mergeCell ref="AS105:AS106"/>
    <mergeCell ref="BB105:BB106"/>
    <mergeCell ref="BC105:BC106"/>
    <mergeCell ref="AZ105:AZ106"/>
    <mergeCell ref="BA105:BA106"/>
    <mergeCell ref="AV105:AV106"/>
    <mergeCell ref="AW105:AW106"/>
    <mergeCell ref="AX105:AX106"/>
    <mergeCell ref="AY105:AY106"/>
    <mergeCell ref="AK105:AK106"/>
    <mergeCell ref="AP105:AP106"/>
    <mergeCell ref="AQ105:AQ106"/>
    <mergeCell ref="AN105:AN106"/>
    <mergeCell ref="AO105:AO106"/>
    <mergeCell ref="AL105:AL106"/>
    <mergeCell ref="AM105:AM106"/>
    <mergeCell ref="AD105:AD106"/>
    <mergeCell ref="AE105:AE106"/>
    <mergeCell ref="AJ105:AJ106"/>
    <mergeCell ref="AF105:AF106"/>
    <mergeCell ref="AG105:AG106"/>
    <mergeCell ref="AH105:AH106"/>
    <mergeCell ref="AI105:AI106"/>
    <mergeCell ref="BB101:BB102"/>
    <mergeCell ref="BC101:BC102"/>
    <mergeCell ref="AW101:AW102"/>
    <mergeCell ref="AX101:AX102"/>
    <mergeCell ref="AY101:AY102"/>
    <mergeCell ref="I105:I106"/>
    <mergeCell ref="J105:J106"/>
    <mergeCell ref="K105:K106"/>
    <mergeCell ref="L105:L106"/>
    <mergeCell ref="AC105:AC106"/>
    <mergeCell ref="AU101:AU102"/>
    <mergeCell ref="AV101:AV102"/>
    <mergeCell ref="M105:M106"/>
    <mergeCell ref="N105:N106"/>
    <mergeCell ref="AN101:AN102"/>
    <mergeCell ref="AO101:AO102"/>
    <mergeCell ref="AP101:AP102"/>
    <mergeCell ref="Z105:Z106"/>
    <mergeCell ref="AA105:AA106"/>
    <mergeCell ref="O105:O106"/>
    <mergeCell ref="AF101:AF102"/>
    <mergeCell ref="AG101:AG102"/>
    <mergeCell ref="BD101:BD102"/>
    <mergeCell ref="C105:C106"/>
    <mergeCell ref="D105:D106"/>
    <mergeCell ref="E105:E106"/>
    <mergeCell ref="F105:F106"/>
    <mergeCell ref="H105:H106"/>
    <mergeCell ref="AT101:AT102"/>
    <mergeCell ref="AS101:AS102"/>
    <mergeCell ref="AL101:AL102"/>
    <mergeCell ref="AM101:AM102"/>
    <mergeCell ref="AQ101:AQ102"/>
    <mergeCell ref="AR101:AR102"/>
    <mergeCell ref="AH101:AH102"/>
    <mergeCell ref="AI101:AI102"/>
    <mergeCell ref="AJ101:AJ102"/>
    <mergeCell ref="AK101:AK102"/>
    <mergeCell ref="AD101:AD102"/>
    <mergeCell ref="AE101:AE102"/>
    <mergeCell ref="N101:N102"/>
    <mergeCell ref="O101:O102"/>
    <mergeCell ref="P101:P102"/>
    <mergeCell ref="Q101:Q102"/>
    <mergeCell ref="V101:V102"/>
    <mergeCell ref="W101:W102"/>
    <mergeCell ref="T101:T102"/>
    <mergeCell ref="U101:U102"/>
    <mergeCell ref="AQ109:AQ110"/>
    <mergeCell ref="AT109:AT110"/>
    <mergeCell ref="C101:C102"/>
    <mergeCell ref="D101:D102"/>
    <mergeCell ref="E101:E102"/>
    <mergeCell ref="F101:F102"/>
    <mergeCell ref="H101:H102"/>
    <mergeCell ref="I101:I102"/>
    <mergeCell ref="AR109:AR110"/>
    <mergeCell ref="J101:J102"/>
    <mergeCell ref="AS109:AS110"/>
    <mergeCell ref="AH109:AH110"/>
    <mergeCell ref="AI109:AI110"/>
    <mergeCell ref="AJ109:AJ110"/>
    <mergeCell ref="AK109:AK110"/>
    <mergeCell ref="AL109:AL110"/>
    <mergeCell ref="AM109:AM110"/>
    <mergeCell ref="AN109:AN110"/>
    <mergeCell ref="AO109:AO110"/>
    <mergeCell ref="AP109:AP110"/>
    <mergeCell ref="BB93:BB94"/>
    <mergeCell ref="BC93:BC94"/>
    <mergeCell ref="BD93:BD94"/>
    <mergeCell ref="AY93:AY94"/>
    <mergeCell ref="AZ93:AZ94"/>
    <mergeCell ref="BA93:BA94"/>
    <mergeCell ref="C93:C94"/>
    <mergeCell ref="D93:D94"/>
    <mergeCell ref="AO93:AO94"/>
    <mergeCell ref="AN93:AN94"/>
    <mergeCell ref="E93:E94"/>
    <mergeCell ref="AF93:AF94"/>
    <mergeCell ref="AJ93:AJ94"/>
    <mergeCell ref="AM93:AM94"/>
    <mergeCell ref="AI93:AI94"/>
    <mergeCell ref="W93:W94"/>
    <mergeCell ref="AU93:AU94"/>
    <mergeCell ref="AW93:AW94"/>
    <mergeCell ref="AV93:AV94"/>
    <mergeCell ref="AP93:AP94"/>
    <mergeCell ref="AR93:AR94"/>
    <mergeCell ref="AQ93:AQ94"/>
    <mergeCell ref="AS93:AS94"/>
    <mergeCell ref="AA93:AA94"/>
    <mergeCell ref="Y93:Y94"/>
    <mergeCell ref="BD89:BD90"/>
    <mergeCell ref="AD89:AD90"/>
    <mergeCell ref="AV89:AV90"/>
    <mergeCell ref="AW89:AW90"/>
    <mergeCell ref="AY89:AY90"/>
    <mergeCell ref="AZ89:AZ90"/>
    <mergeCell ref="AO89:AO90"/>
    <mergeCell ref="AP89:AP90"/>
    <mergeCell ref="BB89:BB90"/>
    <mergeCell ref="BA89:BA90"/>
    <mergeCell ref="AC89:AC90"/>
    <mergeCell ref="AE89:AE90"/>
    <mergeCell ref="AI89:AI90"/>
    <mergeCell ref="AJ89:AJ90"/>
    <mergeCell ref="AK89:AK90"/>
    <mergeCell ref="AL89:AL90"/>
    <mergeCell ref="AF89:AF90"/>
    <mergeCell ref="AT93:AT94"/>
    <mergeCell ref="AR89:AR90"/>
    <mergeCell ref="AK93:AK94"/>
    <mergeCell ref="AL93:AL94"/>
    <mergeCell ref="AK91:AK92"/>
    <mergeCell ref="AL91:AL92"/>
    <mergeCell ref="AM89:AM90"/>
    <mergeCell ref="S89:S90"/>
    <mergeCell ref="Q89:Q90"/>
    <mergeCell ref="W89:W90"/>
    <mergeCell ref="X89:X90"/>
    <mergeCell ref="AG93:AG94"/>
    <mergeCell ref="AH93:AH94"/>
    <mergeCell ref="AG89:AG90"/>
    <mergeCell ref="AC91:AC92"/>
    <mergeCell ref="X93:X94"/>
    <mergeCell ref="Z93:Z94"/>
    <mergeCell ref="S71:S72"/>
    <mergeCell ref="W71:W72"/>
    <mergeCell ref="AE71:AE72"/>
    <mergeCell ref="Y89:Y90"/>
    <mergeCell ref="V89:V90"/>
    <mergeCell ref="AB89:AB90"/>
    <mergeCell ref="AB71:AB72"/>
    <mergeCell ref="A76:BD76"/>
    <mergeCell ref="AU89:AU90"/>
    <mergeCell ref="AF71:AF72"/>
    <mergeCell ref="A74:B74"/>
    <mergeCell ref="F113:F114"/>
    <mergeCell ref="H113:H114"/>
    <mergeCell ref="A88:BD88"/>
    <mergeCell ref="AC103:AC104"/>
    <mergeCell ref="AD103:AD104"/>
    <mergeCell ref="AB101:AB102"/>
    <mergeCell ref="AC101:AC102"/>
    <mergeCell ref="Z89:Z90"/>
    <mergeCell ref="AA89:AA90"/>
    <mergeCell ref="A75:BD75"/>
    <mergeCell ref="BD113:BD114"/>
    <mergeCell ref="BC113:BC114"/>
    <mergeCell ref="AG115:AG116"/>
    <mergeCell ref="AH115:AH116"/>
    <mergeCell ref="AI115:AI116"/>
    <mergeCell ref="AC93:AC94"/>
    <mergeCell ref="AB103:AB104"/>
    <mergeCell ref="N89:N90"/>
    <mergeCell ref="R89:R90"/>
    <mergeCell ref="V134:Z134"/>
    <mergeCell ref="V133:Z133"/>
    <mergeCell ref="V136:Z136"/>
    <mergeCell ref="D115:D116"/>
    <mergeCell ref="E115:E116"/>
    <mergeCell ref="Q135:U135"/>
    <mergeCell ref="V135:Z135"/>
    <mergeCell ref="Q136:U136"/>
    <mergeCell ref="L133:P133"/>
    <mergeCell ref="L136:P136"/>
    <mergeCell ref="V119:V120"/>
    <mergeCell ref="W119:W120"/>
    <mergeCell ref="X119:X120"/>
    <mergeCell ref="AK137:AO137"/>
    <mergeCell ref="Y119:Y120"/>
    <mergeCell ref="AD119:AD120"/>
    <mergeCell ref="AE119:AE120"/>
    <mergeCell ref="AF119:AF120"/>
    <mergeCell ref="AG119:AG120"/>
    <mergeCell ref="Z119:Z120"/>
    <mergeCell ref="AP137:AT137"/>
    <mergeCell ref="AA133:AE133"/>
    <mergeCell ref="AF133:AJ133"/>
    <mergeCell ref="AK135:AO135"/>
    <mergeCell ref="AP135:AT135"/>
    <mergeCell ref="AA136:AE136"/>
    <mergeCell ref="AF137:AJ137"/>
    <mergeCell ref="AK136:AO136"/>
    <mergeCell ref="AF136:AJ136"/>
    <mergeCell ref="AP136:AT136"/>
    <mergeCell ref="A73:B73"/>
    <mergeCell ref="AU51:AY51"/>
    <mergeCell ref="AU52:AX52"/>
    <mergeCell ref="AO52:AO53"/>
    <mergeCell ref="AT52:AT53"/>
    <mergeCell ref="AY52:AY53"/>
    <mergeCell ref="AK51:AO51"/>
    <mergeCell ref="Q52:T52"/>
    <mergeCell ref="U52:U53"/>
    <mergeCell ref="B46:B53"/>
    <mergeCell ref="BD115:BD116"/>
    <mergeCell ref="AU115:AU116"/>
    <mergeCell ref="AZ115:AZ116"/>
    <mergeCell ref="AJ115:AJ116"/>
    <mergeCell ref="AO115:AO116"/>
    <mergeCell ref="AP115:AP116"/>
    <mergeCell ref="AX115:AX116"/>
    <mergeCell ref="BC115:BC116"/>
    <mergeCell ref="BA115:BA116"/>
    <mergeCell ref="AY117:AY118"/>
    <mergeCell ref="AW115:AW116"/>
    <mergeCell ref="AV115:AV116"/>
    <mergeCell ref="AV117:AV118"/>
    <mergeCell ref="AW117:AW118"/>
    <mergeCell ref="AA115:AA116"/>
    <mergeCell ref="AJ117:AJ118"/>
    <mergeCell ref="AK117:AK118"/>
    <mergeCell ref="AU137:AY137"/>
    <mergeCell ref="AP117:AP118"/>
    <mergeCell ref="AQ117:AQ118"/>
    <mergeCell ref="AR117:AR118"/>
    <mergeCell ref="AS117:AS118"/>
    <mergeCell ref="AN119:AN120"/>
    <mergeCell ref="AO119:AO120"/>
    <mergeCell ref="AX117:AX118"/>
    <mergeCell ref="L138:P138"/>
    <mergeCell ref="Q138:U138"/>
    <mergeCell ref="V138:Z138"/>
    <mergeCell ref="AA138:AE138"/>
    <mergeCell ref="AZ137:BD137"/>
    <mergeCell ref="AZ133:BD133"/>
    <mergeCell ref="AU134:AY134"/>
    <mergeCell ref="AZ134:BD134"/>
    <mergeCell ref="AZ136:BD136"/>
    <mergeCell ref="AU136:AY136"/>
    <mergeCell ref="AK139:AO139"/>
    <mergeCell ref="AP139:AT139"/>
    <mergeCell ref="AU139:AY139"/>
    <mergeCell ref="AZ139:BD139"/>
    <mergeCell ref="AF138:AJ138"/>
    <mergeCell ref="AK138:AO138"/>
    <mergeCell ref="AP138:AT138"/>
    <mergeCell ref="AU138:AY138"/>
    <mergeCell ref="L140:P140"/>
    <mergeCell ref="Q140:U140"/>
    <mergeCell ref="V140:Z140"/>
    <mergeCell ref="AA140:AE140"/>
    <mergeCell ref="AZ138:BD138"/>
    <mergeCell ref="L139:P139"/>
    <mergeCell ref="Q139:U139"/>
    <mergeCell ref="V139:Z139"/>
    <mergeCell ref="AA139:AE139"/>
    <mergeCell ref="AF139:AJ139"/>
    <mergeCell ref="AF140:AJ140"/>
    <mergeCell ref="AK140:AO140"/>
    <mergeCell ref="AB115:AB116"/>
    <mergeCell ref="AC115:AC116"/>
    <mergeCell ref="AD115:AD116"/>
    <mergeCell ref="AE115:AE116"/>
    <mergeCell ref="AA135:AE135"/>
    <mergeCell ref="AK134:AO134"/>
    <mergeCell ref="AK133:AO133"/>
    <mergeCell ref="AF134:AJ134"/>
    <mergeCell ref="X95:X96"/>
    <mergeCell ref="Y95:Y96"/>
    <mergeCell ref="Z95:Z96"/>
    <mergeCell ref="AB113:AB114"/>
    <mergeCell ref="AA113:AA114"/>
    <mergeCell ref="Z101:Z102"/>
    <mergeCell ref="AA101:AA102"/>
    <mergeCell ref="AA103:AA104"/>
    <mergeCell ref="AA109:AA110"/>
    <mergeCell ref="AB105:AB106"/>
    <mergeCell ref="Y99:Y100"/>
    <mergeCell ref="Z97:Z98"/>
    <mergeCell ref="Z99:Z100"/>
    <mergeCell ref="Y105:Y106"/>
    <mergeCell ref="V93:V94"/>
    <mergeCell ref="W111:W112"/>
    <mergeCell ref="X111:X112"/>
    <mergeCell ref="Z111:Z112"/>
    <mergeCell ref="V111:V112"/>
    <mergeCell ref="V103:V104"/>
    <mergeCell ref="U99:U100"/>
    <mergeCell ref="U97:U98"/>
    <mergeCell ref="AA111:AA112"/>
    <mergeCell ref="X101:X102"/>
    <mergeCell ref="AA97:AA98"/>
    <mergeCell ref="AA99:AA100"/>
    <mergeCell ref="V105:V106"/>
    <mergeCell ref="W105:W106"/>
    <mergeCell ref="X105:X106"/>
    <mergeCell ref="V99:V100"/>
    <mergeCell ref="U93:U94"/>
    <mergeCell ref="T89:T90"/>
    <mergeCell ref="U95:U96"/>
    <mergeCell ref="T93:T94"/>
    <mergeCell ref="T95:T96"/>
    <mergeCell ref="U89:U90"/>
    <mergeCell ref="T99:T100"/>
    <mergeCell ref="S99:S100"/>
    <mergeCell ref="R107:R108"/>
    <mergeCell ref="R105:R106"/>
    <mergeCell ref="S105:S106"/>
    <mergeCell ref="T105:T106"/>
    <mergeCell ref="S107:S108"/>
    <mergeCell ref="R93:R94"/>
    <mergeCell ref="R113:R114"/>
    <mergeCell ref="S113:S114"/>
    <mergeCell ref="S93:S94"/>
    <mergeCell ref="Q105:Q106"/>
    <mergeCell ref="Q95:Q96"/>
    <mergeCell ref="S95:S96"/>
    <mergeCell ref="S101:S102"/>
    <mergeCell ref="R99:R100"/>
    <mergeCell ref="R95:R96"/>
    <mergeCell ref="O117:O118"/>
    <mergeCell ref="P117:P118"/>
    <mergeCell ref="N113:N114"/>
    <mergeCell ref="O113:O114"/>
    <mergeCell ref="P115:P116"/>
    <mergeCell ref="P105:P106"/>
    <mergeCell ref="N107:N108"/>
    <mergeCell ref="O107:O108"/>
    <mergeCell ref="P107:P108"/>
    <mergeCell ref="L117:L118"/>
    <mergeCell ref="Q93:Q94"/>
    <mergeCell ref="S103:S104"/>
    <mergeCell ref="T103:T104"/>
    <mergeCell ref="Q113:Q114"/>
    <mergeCell ref="R111:R112"/>
    <mergeCell ref="Q97:Q98"/>
    <mergeCell ref="R97:R98"/>
    <mergeCell ref="S97:S98"/>
    <mergeCell ref="N117:N118"/>
    <mergeCell ref="T97:T98"/>
    <mergeCell ref="U111:U112"/>
    <mergeCell ref="M117:M118"/>
    <mergeCell ref="F115:F116"/>
    <mergeCell ref="H115:H116"/>
    <mergeCell ref="I115:I116"/>
    <mergeCell ref="J115:J116"/>
    <mergeCell ref="K115:K116"/>
    <mergeCell ref="L115:L116"/>
    <mergeCell ref="J117:J118"/>
    <mergeCell ref="L113:L114"/>
    <mergeCell ref="AK111:AK112"/>
    <mergeCell ref="AH113:AH114"/>
    <mergeCell ref="AG113:AG114"/>
    <mergeCell ref="AJ113:AJ114"/>
    <mergeCell ref="P113:P114"/>
    <mergeCell ref="S111:S112"/>
    <mergeCell ref="U113:U114"/>
    <mergeCell ref="Q111:Q112"/>
    <mergeCell ref="T113:T114"/>
    <mergeCell ref="AX111:AX112"/>
    <mergeCell ref="AW111:AW112"/>
    <mergeCell ref="D113:D114"/>
    <mergeCell ref="E113:E114"/>
    <mergeCell ref="I113:I114"/>
    <mergeCell ref="K111:K112"/>
    <mergeCell ref="L111:L112"/>
    <mergeCell ref="O111:O112"/>
    <mergeCell ref="P111:P112"/>
    <mergeCell ref="K113:K114"/>
    <mergeCell ref="O49:O53"/>
    <mergeCell ref="AF52:AI52"/>
    <mergeCell ref="BD111:BD112"/>
    <mergeCell ref="AY111:AY112"/>
    <mergeCell ref="AZ111:AZ112"/>
    <mergeCell ref="AO111:AO112"/>
    <mergeCell ref="AR111:AR112"/>
    <mergeCell ref="AT111:AT112"/>
    <mergeCell ref="AV111:AV112"/>
    <mergeCell ref="BB111:BB112"/>
    <mergeCell ref="AK52:AN52"/>
    <mergeCell ref="AK71:AK72"/>
    <mergeCell ref="AO71:AO72"/>
    <mergeCell ref="A55:BD55"/>
    <mergeCell ref="AL71:AL72"/>
    <mergeCell ref="AZ49:BD49"/>
    <mergeCell ref="Z52:Z53"/>
    <mergeCell ref="AA49:AE49"/>
    <mergeCell ref="AA51:AE51"/>
    <mergeCell ref="BD52:BD53"/>
    <mergeCell ref="Q49:U49"/>
    <mergeCell ref="AP49:AT49"/>
    <mergeCell ref="AZ52:BC52"/>
    <mergeCell ref="AP51:AT51"/>
    <mergeCell ref="AK49:AO49"/>
    <mergeCell ref="AH111:AH112"/>
    <mergeCell ref="AU49:AY49"/>
    <mergeCell ref="BA111:BA112"/>
    <mergeCell ref="AP111:AP112"/>
    <mergeCell ref="AP52:AS52"/>
    <mergeCell ref="A46:A53"/>
    <mergeCell ref="AF51:AJ51"/>
    <mergeCell ref="AA52:AD52"/>
    <mergeCell ref="P47:P53"/>
    <mergeCell ref="AF49:AJ49"/>
    <mergeCell ref="V52:Y52"/>
    <mergeCell ref="C47:C53"/>
    <mergeCell ref="Q46:BD46"/>
    <mergeCell ref="K46:P46"/>
    <mergeCell ref="G47:G53"/>
    <mergeCell ref="AD71:AD72"/>
    <mergeCell ref="AC71:AC72"/>
    <mergeCell ref="U71:U72"/>
    <mergeCell ref="X71:X72"/>
    <mergeCell ref="Z71:Z72"/>
    <mergeCell ref="AA71:AA72"/>
    <mergeCell ref="V71:V72"/>
    <mergeCell ref="AP134:AT134"/>
    <mergeCell ref="AP133:AT133"/>
    <mergeCell ref="Q133:U133"/>
    <mergeCell ref="A56:BD56"/>
    <mergeCell ref="A129:BD129"/>
    <mergeCell ref="AU133:AY133"/>
    <mergeCell ref="A70:BD70"/>
    <mergeCell ref="D111:D112"/>
    <mergeCell ref="F111:F112"/>
    <mergeCell ref="E111:E112"/>
    <mergeCell ref="C46:I46"/>
    <mergeCell ref="AA134:AE134"/>
    <mergeCell ref="Q134:U134"/>
    <mergeCell ref="V49:Z49"/>
    <mergeCell ref="Q51:U51"/>
    <mergeCell ref="Q50:BD50"/>
    <mergeCell ref="AJ52:AJ53"/>
    <mergeCell ref="AZ51:BD51"/>
    <mergeCell ref="AJ71:AJ72"/>
    <mergeCell ref="AI71:AI72"/>
    <mergeCell ref="C71:C72"/>
    <mergeCell ref="D71:D72"/>
    <mergeCell ref="E71:E72"/>
    <mergeCell ref="F71:F72"/>
    <mergeCell ref="AM71:AM72"/>
    <mergeCell ref="AT71:AT72"/>
    <mergeCell ref="AS71:AS72"/>
    <mergeCell ref="AR71:AR72"/>
    <mergeCell ref="AN71:AN72"/>
    <mergeCell ref="O71:O72"/>
    <mergeCell ref="H71:H72"/>
    <mergeCell ref="J71:J72"/>
    <mergeCell ref="Q71:Q72"/>
    <mergeCell ref="R71:R72"/>
    <mergeCell ref="L71:L72"/>
    <mergeCell ref="M71:M72"/>
    <mergeCell ref="N71:N72"/>
    <mergeCell ref="P71:P72"/>
    <mergeCell ref="K71:K72"/>
    <mergeCell ref="AV71:AV72"/>
    <mergeCell ref="AP71:AP72"/>
    <mergeCell ref="AQ71:AQ72"/>
    <mergeCell ref="BB71:BB72"/>
    <mergeCell ref="AW71:AW72"/>
    <mergeCell ref="AU71:AU72"/>
    <mergeCell ref="BD71:BD72"/>
    <mergeCell ref="AZ71:AZ72"/>
    <mergeCell ref="BA71:BA72"/>
    <mergeCell ref="AX71:AX72"/>
    <mergeCell ref="BC71:BC72"/>
    <mergeCell ref="AY71:AY72"/>
    <mergeCell ref="AG71:AG72"/>
    <mergeCell ref="AH71:AH72"/>
    <mergeCell ref="BC89:BC90"/>
    <mergeCell ref="J89:J90"/>
    <mergeCell ref="K89:K90"/>
    <mergeCell ref="AT89:AT90"/>
    <mergeCell ref="AQ89:AQ90"/>
    <mergeCell ref="AH89:AH90"/>
    <mergeCell ref="AN89:AN90"/>
    <mergeCell ref="AS89:AS90"/>
    <mergeCell ref="C89:C90"/>
    <mergeCell ref="F103:F104"/>
    <mergeCell ref="H103:H104"/>
    <mergeCell ref="I103:I104"/>
    <mergeCell ref="I91:I92"/>
    <mergeCell ref="D103:D104"/>
    <mergeCell ref="C97:C98"/>
    <mergeCell ref="D97:D98"/>
    <mergeCell ref="C95:C96"/>
    <mergeCell ref="D95:D96"/>
    <mergeCell ref="E103:E104"/>
    <mergeCell ref="J91:J92"/>
    <mergeCell ref="J103:J104"/>
    <mergeCell ref="F93:F94"/>
    <mergeCell ref="F91:F92"/>
    <mergeCell ref="H91:H92"/>
    <mergeCell ref="I95:I96"/>
    <mergeCell ref="H95:H96"/>
    <mergeCell ref="H97:H98"/>
    <mergeCell ref="E95:E96"/>
    <mergeCell ref="C103:C104"/>
    <mergeCell ref="M91:M92"/>
    <mergeCell ref="C117:C118"/>
    <mergeCell ref="D117:D118"/>
    <mergeCell ref="E117:E118"/>
    <mergeCell ref="F117:F118"/>
    <mergeCell ref="H117:H118"/>
    <mergeCell ref="I117:I118"/>
    <mergeCell ref="I111:I112"/>
    <mergeCell ref="C113:C114"/>
    <mergeCell ref="AU111:AU112"/>
    <mergeCell ref="AM111:AM112"/>
    <mergeCell ref="AF111:AF112"/>
    <mergeCell ref="AQ111:AQ112"/>
    <mergeCell ref="AS111:AS112"/>
    <mergeCell ref="AN111:AN112"/>
    <mergeCell ref="AJ111:AJ112"/>
    <mergeCell ref="AL111:AL112"/>
    <mergeCell ref="AW113:AW114"/>
    <mergeCell ref="AV113:AV114"/>
    <mergeCell ref="AF113:AF114"/>
    <mergeCell ref="AK113:AK114"/>
    <mergeCell ref="AL113:AL114"/>
    <mergeCell ref="AM113:AM114"/>
    <mergeCell ref="M109:M110"/>
    <mergeCell ref="N109:N110"/>
    <mergeCell ref="BA113:BA114"/>
    <mergeCell ref="AY113:AY114"/>
    <mergeCell ref="AT113:AT114"/>
    <mergeCell ref="AS113:AS114"/>
    <mergeCell ref="AQ113:AQ114"/>
    <mergeCell ref="AN113:AN114"/>
    <mergeCell ref="AO113:AO114"/>
    <mergeCell ref="AU113:AU114"/>
    <mergeCell ref="Q117:Q118"/>
    <mergeCell ref="M113:M114"/>
    <mergeCell ref="M111:M112"/>
    <mergeCell ref="N111:N112"/>
    <mergeCell ref="M115:M116"/>
    <mergeCell ref="BB115:BB116"/>
    <mergeCell ref="AY115:AY116"/>
    <mergeCell ref="AZ113:AZ114"/>
    <mergeCell ref="AX113:AX114"/>
    <mergeCell ref="AR113:AR114"/>
    <mergeCell ref="N115:N116"/>
    <mergeCell ref="O115:O116"/>
    <mergeCell ref="S115:S116"/>
    <mergeCell ref="T115:T116"/>
    <mergeCell ref="Q115:Q116"/>
    <mergeCell ref="R115:R116"/>
    <mergeCell ref="Z103:Z104"/>
    <mergeCell ref="V115:V116"/>
    <mergeCell ref="W115:W116"/>
    <mergeCell ref="V113:V114"/>
    <mergeCell ref="W113:W114"/>
    <mergeCell ref="Y109:Y110"/>
    <mergeCell ref="Z109:Z110"/>
    <mergeCell ref="Y113:Y114"/>
    <mergeCell ref="Z113:Z114"/>
    <mergeCell ref="W103:W104"/>
    <mergeCell ref="AE107:AE108"/>
    <mergeCell ref="X115:X116"/>
    <mergeCell ref="X113:X114"/>
    <mergeCell ref="R117:R118"/>
    <mergeCell ref="S117:S118"/>
    <mergeCell ref="T117:T118"/>
    <mergeCell ref="U117:U118"/>
    <mergeCell ref="V117:V118"/>
    <mergeCell ref="W117:W118"/>
    <mergeCell ref="T111:T112"/>
    <mergeCell ref="AM103:AM104"/>
    <mergeCell ref="AN103:AN104"/>
    <mergeCell ref="AO103:AO104"/>
    <mergeCell ref="AP103:AP104"/>
    <mergeCell ref="AE103:AE104"/>
    <mergeCell ref="X117:X118"/>
    <mergeCell ref="Y117:Y118"/>
    <mergeCell ref="AB111:AB112"/>
    <mergeCell ref="AC111:AC112"/>
    <mergeCell ref="AE111:AE112"/>
    <mergeCell ref="AJ103:AJ104"/>
    <mergeCell ref="AK103:AK104"/>
    <mergeCell ref="AL103:AL104"/>
    <mergeCell ref="AF103:AF104"/>
    <mergeCell ref="AG103:AG104"/>
    <mergeCell ref="AH103:AH104"/>
    <mergeCell ref="AI103:AI104"/>
    <mergeCell ref="AQ103:AQ104"/>
    <mergeCell ref="AW103:AW104"/>
    <mergeCell ref="AX103:AX104"/>
    <mergeCell ref="AY103:AY104"/>
    <mergeCell ref="AR103:AR104"/>
    <mergeCell ref="AS103:AS104"/>
    <mergeCell ref="AT103:AT104"/>
    <mergeCell ref="AU103:AU104"/>
    <mergeCell ref="BD103:BD104"/>
    <mergeCell ref="Y111:Y112"/>
    <mergeCell ref="AD111:AD112"/>
    <mergeCell ref="AI111:AI112"/>
    <mergeCell ref="BC111:BC112"/>
    <mergeCell ref="AZ103:AZ104"/>
    <mergeCell ref="BA103:BA104"/>
    <mergeCell ref="BB103:BB104"/>
    <mergeCell ref="BC103:BC104"/>
    <mergeCell ref="AV103:AV104"/>
    <mergeCell ref="BC95:BC96"/>
    <mergeCell ref="AZ95:AZ96"/>
    <mergeCell ref="BA95:BA96"/>
    <mergeCell ref="AK95:AK96"/>
    <mergeCell ref="AL95:AL96"/>
    <mergeCell ref="AM95:AM96"/>
    <mergeCell ref="AN95:AN96"/>
    <mergeCell ref="AX89:AX90"/>
    <mergeCell ref="AX93:AX94"/>
    <mergeCell ref="AV91:AV92"/>
    <mergeCell ref="BD95:BD96"/>
    <mergeCell ref="AU95:AU96"/>
    <mergeCell ref="AV95:AV96"/>
    <mergeCell ref="AW95:AW96"/>
    <mergeCell ref="AX95:AX96"/>
    <mergeCell ref="AY95:AY96"/>
    <mergeCell ref="BB95:BB96"/>
    <mergeCell ref="BB97:BB98"/>
    <mergeCell ref="BC97:BC98"/>
    <mergeCell ref="AY97:AY98"/>
    <mergeCell ref="AU97:AU98"/>
    <mergeCell ref="AO95:AO96"/>
    <mergeCell ref="AP95:AP96"/>
    <mergeCell ref="AQ95:AQ96"/>
    <mergeCell ref="AR95:AR96"/>
    <mergeCell ref="AV97:AV98"/>
    <mergeCell ref="AW97:AW98"/>
    <mergeCell ref="BA99:BA100"/>
    <mergeCell ref="BB99:BB100"/>
    <mergeCell ref="BC99:BC100"/>
    <mergeCell ref="BD99:BD100"/>
    <mergeCell ref="AS95:AS96"/>
    <mergeCell ref="AT95:AT96"/>
    <mergeCell ref="AX97:AX98"/>
    <mergeCell ref="BD97:BD98"/>
    <mergeCell ref="AZ97:AZ98"/>
    <mergeCell ref="BA97:BA98"/>
    <mergeCell ref="AU99:AU100"/>
    <mergeCell ref="AV99:AV100"/>
    <mergeCell ref="AW99:AW100"/>
    <mergeCell ref="AX99:AX100"/>
    <mergeCell ref="AP97:AP98"/>
    <mergeCell ref="AQ97:AQ98"/>
    <mergeCell ref="AR97:AR98"/>
    <mergeCell ref="AS97:AS98"/>
    <mergeCell ref="AY99:AY100"/>
    <mergeCell ref="AK97:AK98"/>
    <mergeCell ref="AL97:AL98"/>
    <mergeCell ref="AM97:AM98"/>
    <mergeCell ref="AN97:AN98"/>
    <mergeCell ref="AT97:AT98"/>
    <mergeCell ref="AP99:AP100"/>
    <mergeCell ref="AQ99:AQ100"/>
    <mergeCell ref="AR99:AR100"/>
    <mergeCell ref="AS99:AS100"/>
    <mergeCell ref="AT99:AT100"/>
    <mergeCell ref="AD113:AD114"/>
    <mergeCell ref="AI113:AI114"/>
    <mergeCell ref="AO97:AO98"/>
    <mergeCell ref="AK99:AK100"/>
    <mergeCell ref="AL99:AL100"/>
    <mergeCell ref="AM99:AM100"/>
    <mergeCell ref="AN99:AN100"/>
    <mergeCell ref="AE99:AE100"/>
    <mergeCell ref="AG111:AG112"/>
    <mergeCell ref="AO99:AO100"/>
    <mergeCell ref="AB97:AB98"/>
    <mergeCell ref="AC97:AC98"/>
    <mergeCell ref="AD97:AD98"/>
    <mergeCell ref="AE97:AE98"/>
    <mergeCell ref="AJ99:AJ100"/>
    <mergeCell ref="AB99:AB100"/>
    <mergeCell ref="AC99:AC100"/>
    <mergeCell ref="AD99:AD100"/>
    <mergeCell ref="AF99:AF100"/>
    <mergeCell ref="AI99:AI100"/>
    <mergeCell ref="AD93:AD94"/>
    <mergeCell ref="AE95:AE96"/>
    <mergeCell ref="AI95:AI96"/>
    <mergeCell ref="AG95:AG96"/>
    <mergeCell ref="AH95:AH96"/>
    <mergeCell ref="AE93:AE94"/>
    <mergeCell ref="AA95:AA96"/>
    <mergeCell ref="AB95:AB96"/>
    <mergeCell ref="AC95:AC96"/>
    <mergeCell ref="AD95:AD96"/>
    <mergeCell ref="AG99:AG100"/>
    <mergeCell ref="AH99:AH100"/>
    <mergeCell ref="W95:W96"/>
    <mergeCell ref="V97:V98"/>
    <mergeCell ref="AB93:AB94"/>
    <mergeCell ref="AJ95:AJ96"/>
    <mergeCell ref="AF97:AF98"/>
    <mergeCell ref="AG97:AG98"/>
    <mergeCell ref="AH97:AH98"/>
    <mergeCell ref="AI97:AI98"/>
    <mergeCell ref="AJ97:AJ98"/>
    <mergeCell ref="AF95:AF96"/>
    <mergeCell ref="N103:N104"/>
    <mergeCell ref="W97:W98"/>
    <mergeCell ref="X97:X98"/>
    <mergeCell ref="Y97:Y98"/>
    <mergeCell ref="Y103:Y104"/>
    <mergeCell ref="P103:P104"/>
    <mergeCell ref="O103:O104"/>
    <mergeCell ref="Q103:Q104"/>
    <mergeCell ref="R103:R104"/>
    <mergeCell ref="U103:U104"/>
    <mergeCell ref="L101:L102"/>
    <mergeCell ref="M101:M102"/>
    <mergeCell ref="K103:K104"/>
    <mergeCell ref="L103:L104"/>
    <mergeCell ref="M103:M104"/>
    <mergeCell ref="K101:K102"/>
    <mergeCell ref="J99:J100"/>
    <mergeCell ref="K99:K100"/>
    <mergeCell ref="I97:I98"/>
    <mergeCell ref="F95:F96"/>
    <mergeCell ref="L91:L92"/>
    <mergeCell ref="L99:L100"/>
    <mergeCell ref="J95:J96"/>
    <mergeCell ref="J93:J94"/>
    <mergeCell ref="K95:K96"/>
    <mergeCell ref="K93:K94"/>
    <mergeCell ref="C99:C100"/>
    <mergeCell ref="D99:D100"/>
    <mergeCell ref="E99:E100"/>
    <mergeCell ref="F99:F100"/>
    <mergeCell ref="M99:M100"/>
    <mergeCell ref="E97:E98"/>
    <mergeCell ref="F97:F98"/>
    <mergeCell ref="L97:L98"/>
    <mergeCell ref="M97:M98"/>
    <mergeCell ref="H99:H100"/>
    <mergeCell ref="P97:P98"/>
    <mergeCell ref="N95:N96"/>
    <mergeCell ref="O95:O96"/>
    <mergeCell ref="O97:O98"/>
    <mergeCell ref="N97:N98"/>
    <mergeCell ref="H89:H90"/>
    <mergeCell ref="K91:K92"/>
    <mergeCell ref="H93:H94"/>
    <mergeCell ref="I93:I94"/>
    <mergeCell ref="P95:P96"/>
    <mergeCell ref="W99:W100"/>
    <mergeCell ref="X99:X100"/>
    <mergeCell ref="X103:X104"/>
    <mergeCell ref="AE117:AE118"/>
    <mergeCell ref="Y101:Y102"/>
    <mergeCell ref="AB109:AB110"/>
    <mergeCell ref="AC109:AC110"/>
    <mergeCell ref="AD109:AD110"/>
    <mergeCell ref="AE109:AE110"/>
    <mergeCell ref="AD107:AD108"/>
    <mergeCell ref="AF117:AF118"/>
    <mergeCell ref="Z117:Z118"/>
    <mergeCell ref="AK115:AK116"/>
    <mergeCell ref="AG117:AG118"/>
    <mergeCell ref="AH117:AH118"/>
    <mergeCell ref="AA117:AA118"/>
    <mergeCell ref="AB117:AB118"/>
    <mergeCell ref="AC117:AC118"/>
    <mergeCell ref="AD117:AD118"/>
    <mergeCell ref="AI117:AI118"/>
    <mergeCell ref="AO117:AO118"/>
    <mergeCell ref="AQ115:AQ116"/>
    <mergeCell ref="AR115:AR116"/>
    <mergeCell ref="AL115:AL116"/>
    <mergeCell ref="AM115:AM116"/>
    <mergeCell ref="AN115:AN116"/>
    <mergeCell ref="AL117:AL118"/>
    <mergeCell ref="AM117:AM118"/>
    <mergeCell ref="AN117:AN118"/>
    <mergeCell ref="C119:C120"/>
    <mergeCell ref="D119:D120"/>
    <mergeCell ref="E119:E120"/>
    <mergeCell ref="F119:F120"/>
    <mergeCell ref="AY119:AY120"/>
    <mergeCell ref="AV119:AV120"/>
    <mergeCell ref="AW119:AW120"/>
    <mergeCell ref="AX119:AX120"/>
    <mergeCell ref="AU119:AU120"/>
    <mergeCell ref="AT119:AT120"/>
    <mergeCell ref="M93:M94"/>
    <mergeCell ref="N93:N94"/>
    <mergeCell ref="O93:O94"/>
    <mergeCell ref="P93:P94"/>
    <mergeCell ref="L95:L96"/>
    <mergeCell ref="M95:M96"/>
    <mergeCell ref="R119:R120"/>
    <mergeCell ref="S119:S120"/>
    <mergeCell ref="T119:T120"/>
    <mergeCell ref="U119:U120"/>
    <mergeCell ref="H119:H120"/>
    <mergeCell ref="I119:I120"/>
    <mergeCell ref="Q119:Q120"/>
    <mergeCell ref="AA119:AA120"/>
    <mergeCell ref="AB119:AB120"/>
    <mergeCell ref="AC119:AC120"/>
    <mergeCell ref="AL119:AL120"/>
    <mergeCell ref="AH119:AH120"/>
    <mergeCell ref="AI119:AI120"/>
    <mergeCell ref="AJ119:AJ120"/>
    <mergeCell ref="AK119:AK120"/>
    <mergeCell ref="BB113:BB114"/>
    <mergeCell ref="AM119:AM120"/>
    <mergeCell ref="AR119:AR120"/>
    <mergeCell ref="AS119:AS120"/>
    <mergeCell ref="AQ119:AQ120"/>
    <mergeCell ref="AP119:AP120"/>
    <mergeCell ref="AS115:AS116"/>
    <mergeCell ref="AT115:AT116"/>
    <mergeCell ref="AT117:AT118"/>
    <mergeCell ref="AU117:AU118"/>
    <mergeCell ref="N99:N100"/>
    <mergeCell ref="BC119:BC120"/>
    <mergeCell ref="AZ117:AZ118"/>
    <mergeCell ref="BA117:BA118"/>
    <mergeCell ref="BA101:BA102"/>
    <mergeCell ref="BB117:BB118"/>
    <mergeCell ref="BC117:BC118"/>
    <mergeCell ref="AZ119:AZ120"/>
    <mergeCell ref="BA119:BA120"/>
    <mergeCell ref="BB119:BB120"/>
    <mergeCell ref="V95:V96"/>
    <mergeCell ref="N91:N92"/>
    <mergeCell ref="D109:D110"/>
    <mergeCell ref="E109:E110"/>
    <mergeCell ref="F109:F110"/>
    <mergeCell ref="H109:H110"/>
    <mergeCell ref="I109:I110"/>
    <mergeCell ref="J109:J110"/>
    <mergeCell ref="K109:K110"/>
    <mergeCell ref="L109:L110"/>
    <mergeCell ref="R101:R102"/>
    <mergeCell ref="O109:O110"/>
    <mergeCell ref="O89:O90"/>
    <mergeCell ref="P89:P90"/>
    <mergeCell ref="X109:X110"/>
    <mergeCell ref="W91:W92"/>
    <mergeCell ref="X91:X92"/>
    <mergeCell ref="Q99:Q100"/>
    <mergeCell ref="P99:P100"/>
    <mergeCell ref="O99:O100"/>
    <mergeCell ref="V109:V110"/>
    <mergeCell ref="U105:U106"/>
    <mergeCell ref="W109:W110"/>
    <mergeCell ref="U109:U110"/>
    <mergeCell ref="V91:V92"/>
    <mergeCell ref="P109:P110"/>
    <mergeCell ref="Q109:Q110"/>
    <mergeCell ref="R109:R110"/>
    <mergeCell ref="S109:S110"/>
    <mergeCell ref="T109:T110"/>
    <mergeCell ref="AF109:AF110"/>
    <mergeCell ref="AG109:AG110"/>
    <mergeCell ref="C91:C92"/>
    <mergeCell ref="D91:D92"/>
    <mergeCell ref="E91:E92"/>
    <mergeCell ref="S91:S92"/>
    <mergeCell ref="T91:T92"/>
    <mergeCell ref="U91:U92"/>
    <mergeCell ref="O91:O92"/>
    <mergeCell ref="AA91:AA92"/>
    <mergeCell ref="AB91:AB92"/>
    <mergeCell ref="D89:D90"/>
    <mergeCell ref="E89:E90"/>
    <mergeCell ref="L89:L90"/>
    <mergeCell ref="M89:M90"/>
    <mergeCell ref="F89:F90"/>
    <mergeCell ref="I89:I90"/>
    <mergeCell ref="P91:P92"/>
    <mergeCell ref="Q91:Q92"/>
    <mergeCell ref="R91:R92"/>
    <mergeCell ref="AD91:AD92"/>
    <mergeCell ref="AZ101:AZ102"/>
    <mergeCell ref="Y91:Y92"/>
    <mergeCell ref="Z91:Z92"/>
    <mergeCell ref="AM91:AM92"/>
    <mergeCell ref="AN91:AN92"/>
    <mergeCell ref="AE91:AE92"/>
    <mergeCell ref="AF91:AF92"/>
    <mergeCell ref="AG91:AG92"/>
    <mergeCell ref="AH91:AH92"/>
    <mergeCell ref="AI91:AI92"/>
    <mergeCell ref="AS91:AS92"/>
    <mergeCell ref="AT91:AT92"/>
    <mergeCell ref="AU91:AU92"/>
    <mergeCell ref="AO91:AO92"/>
    <mergeCell ref="AP91:AP92"/>
    <mergeCell ref="AQ91:AQ92"/>
    <mergeCell ref="AR91:AR92"/>
    <mergeCell ref="AJ91:AJ92"/>
    <mergeCell ref="BD119:BD120"/>
    <mergeCell ref="BC91:BC92"/>
    <mergeCell ref="BD91:BD92"/>
    <mergeCell ref="AW91:AW92"/>
    <mergeCell ref="AX91:AX92"/>
    <mergeCell ref="AY91:AY92"/>
    <mergeCell ref="AZ91:AZ92"/>
    <mergeCell ref="BA91:BA92"/>
    <mergeCell ref="BB91:BB92"/>
    <mergeCell ref="BD117:BD118"/>
    <mergeCell ref="B32:R32"/>
    <mergeCell ref="W32:AH32"/>
    <mergeCell ref="AL32:AY32"/>
    <mergeCell ref="B34:B37"/>
    <mergeCell ref="C34:D37"/>
    <mergeCell ref="E34:F37"/>
    <mergeCell ref="G34:H37"/>
    <mergeCell ref="I34:J37"/>
    <mergeCell ref="K34:L37"/>
    <mergeCell ref="M34:N37"/>
    <mergeCell ref="AL34:AW37"/>
    <mergeCell ref="Q38:R38"/>
    <mergeCell ref="O34:P37"/>
    <mergeCell ref="Q34:R37"/>
    <mergeCell ref="W34:AE37"/>
    <mergeCell ref="AH34:AH37"/>
    <mergeCell ref="AX34:AY37"/>
    <mergeCell ref="C38:D38"/>
    <mergeCell ref="E38:F38"/>
    <mergeCell ref="G38:H38"/>
    <mergeCell ref="I38:J38"/>
    <mergeCell ref="K38:L38"/>
    <mergeCell ref="M38:N38"/>
    <mergeCell ref="O38:P38"/>
    <mergeCell ref="AF34:AF37"/>
    <mergeCell ref="AG34:AG37"/>
    <mergeCell ref="AL38:AW42"/>
    <mergeCell ref="AX38:AY42"/>
    <mergeCell ref="Q42:R42"/>
    <mergeCell ref="AF41:AF42"/>
    <mergeCell ref="AG41:AG42"/>
    <mergeCell ref="AH41:AH42"/>
    <mergeCell ref="C39:D39"/>
    <mergeCell ref="E39:F39"/>
    <mergeCell ref="G39:H39"/>
    <mergeCell ref="I39:J39"/>
    <mergeCell ref="Q40:R40"/>
    <mergeCell ref="W38:AE38"/>
    <mergeCell ref="O39:P39"/>
    <mergeCell ref="K39:L39"/>
    <mergeCell ref="M39:N39"/>
    <mergeCell ref="W41:AE42"/>
    <mergeCell ref="Q39:R39"/>
    <mergeCell ref="W39:AE39"/>
    <mergeCell ref="K40:L40"/>
    <mergeCell ref="M40:N40"/>
    <mergeCell ref="O40:P40"/>
    <mergeCell ref="O42:P42"/>
    <mergeCell ref="W40:AE40"/>
    <mergeCell ref="O41:P41"/>
    <mergeCell ref="Q41:R41"/>
    <mergeCell ref="C41:D41"/>
    <mergeCell ref="E41:F41"/>
    <mergeCell ref="G41:H41"/>
    <mergeCell ref="I41:J41"/>
    <mergeCell ref="M42:N42"/>
    <mergeCell ref="C42:D42"/>
    <mergeCell ref="E42:F42"/>
    <mergeCell ref="G42:H42"/>
    <mergeCell ref="I42:J42"/>
    <mergeCell ref="K41:L41"/>
    <mergeCell ref="M41:N41"/>
    <mergeCell ref="G111:G112"/>
    <mergeCell ref="G113:G114"/>
    <mergeCell ref="G115:G116"/>
    <mergeCell ref="G117:G118"/>
    <mergeCell ref="G119:G120"/>
    <mergeCell ref="K42:L42"/>
    <mergeCell ref="L93:L94"/>
    <mergeCell ref="J97:J98"/>
    <mergeCell ref="K97:K98"/>
    <mergeCell ref="I99:I100"/>
    <mergeCell ref="G99:G100"/>
    <mergeCell ref="G101:G102"/>
    <mergeCell ref="G103:G104"/>
    <mergeCell ref="G105:G106"/>
    <mergeCell ref="G107:G108"/>
    <mergeCell ref="G109:G110"/>
    <mergeCell ref="C13:I13"/>
    <mergeCell ref="G89:G90"/>
    <mergeCell ref="G91:G92"/>
    <mergeCell ref="G93:G94"/>
    <mergeCell ref="G95:G96"/>
    <mergeCell ref="G97:G98"/>
    <mergeCell ref="C40:D40"/>
    <mergeCell ref="E40:F40"/>
    <mergeCell ref="G40:H40"/>
    <mergeCell ref="I40:J40"/>
  </mergeCells>
  <printOptions/>
  <pageMargins left="0.2755905511811024" right="0.1968503937007874" top="0.31496062992125984" bottom="0.5511811023622047" header="0.2362204724409449" footer="0.2755905511811024"/>
  <pageSetup fitToHeight="0" fitToWidth="1"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23"/>
  <sheetViews>
    <sheetView zoomScale="73" zoomScaleNormal="73" zoomScalePageLayoutView="0" workbookViewId="0" topLeftCell="A16">
      <selection activeCell="Z36" sqref="Z36"/>
    </sheetView>
  </sheetViews>
  <sheetFormatPr defaultColWidth="9.00390625" defaultRowHeight="12.75"/>
  <cols>
    <col min="1" max="1" width="9.875" style="0" customWidth="1"/>
    <col min="2" max="4" width="4.75390625" style="0" customWidth="1"/>
    <col min="5" max="5" width="5.375" style="0" customWidth="1"/>
    <col min="6" max="8" width="4.75390625" style="0" customWidth="1"/>
    <col min="9" max="9" width="6.00390625" style="0" customWidth="1"/>
    <col min="10" max="53" width="4.75390625" style="0" customWidth="1"/>
    <col min="54" max="56" width="3.75390625" style="0" customWidth="1"/>
    <col min="57" max="58" width="4.25390625" style="0" customWidth="1"/>
    <col min="59" max="59" width="4.75390625" style="0" customWidth="1"/>
    <col min="60" max="60" width="4.875" style="0" customWidth="1"/>
    <col min="61" max="61" width="5.00390625" style="0" customWidth="1"/>
    <col min="62" max="62" width="6.25390625" style="0" customWidth="1"/>
    <col min="63" max="63" width="3.75390625" style="0" customWidth="1"/>
  </cols>
  <sheetData>
    <row r="1" ht="13.5" thickBot="1"/>
    <row r="2" spans="1:53" ht="21" thickBot="1">
      <c r="A2" s="1386" t="s">
        <v>264</v>
      </c>
      <c r="B2" s="210" t="s">
        <v>167</v>
      </c>
      <c r="C2" s="211"/>
      <c r="D2" s="211"/>
      <c r="E2" s="211"/>
      <c r="F2" s="211" t="s">
        <v>168</v>
      </c>
      <c r="G2" s="211"/>
      <c r="H2" s="211"/>
      <c r="I2" s="211"/>
      <c r="J2" s="211"/>
      <c r="K2" s="211" t="s">
        <v>169</v>
      </c>
      <c r="L2" s="211"/>
      <c r="M2" s="211"/>
      <c r="N2" s="211"/>
      <c r="O2" s="211" t="s">
        <v>170</v>
      </c>
      <c r="P2" s="211"/>
      <c r="Q2" s="211"/>
      <c r="R2" s="211"/>
      <c r="S2" s="211" t="s">
        <v>171</v>
      </c>
      <c r="T2" s="211"/>
      <c r="U2" s="211"/>
      <c r="V2" s="211"/>
      <c r="W2" s="211"/>
      <c r="X2" s="211" t="s">
        <v>172</v>
      </c>
      <c r="Y2" s="211"/>
      <c r="Z2" s="211"/>
      <c r="AA2" s="211"/>
      <c r="AB2" s="211" t="s">
        <v>173</v>
      </c>
      <c r="AC2" s="211"/>
      <c r="AD2" s="211"/>
      <c r="AE2" s="211"/>
      <c r="AF2" s="211" t="s">
        <v>174</v>
      </c>
      <c r="AG2" s="211"/>
      <c r="AH2" s="211"/>
      <c r="AI2" s="211"/>
      <c r="AJ2" s="1362" t="s">
        <v>175</v>
      </c>
      <c r="AK2" s="1363"/>
      <c r="AL2" s="1363"/>
      <c r="AM2" s="1363"/>
      <c r="AN2" s="1364"/>
      <c r="AO2" s="211" t="s">
        <v>176</v>
      </c>
      <c r="AP2" s="211"/>
      <c r="AQ2" s="211"/>
      <c r="AR2" s="211"/>
      <c r="AS2" s="1362" t="s">
        <v>177</v>
      </c>
      <c r="AT2" s="1363"/>
      <c r="AU2" s="1363"/>
      <c r="AV2" s="1364"/>
      <c r="AW2" s="1362" t="s">
        <v>178</v>
      </c>
      <c r="AX2" s="1363"/>
      <c r="AY2" s="1363"/>
      <c r="AZ2" s="1363"/>
      <c r="BA2" s="1365"/>
    </row>
    <row r="3" spans="1:53" ht="21" thickBot="1">
      <c r="A3" s="1387"/>
      <c r="B3" s="212">
        <v>1</v>
      </c>
      <c r="C3" s="213">
        <f aca="true" t="shared" si="0" ref="C3:BA3">B3+1</f>
        <v>2</v>
      </c>
      <c r="D3" s="213">
        <f t="shared" si="0"/>
        <v>3</v>
      </c>
      <c r="E3" s="213">
        <f t="shared" si="0"/>
        <v>4</v>
      </c>
      <c r="F3" s="213">
        <f t="shared" si="0"/>
        <v>5</v>
      </c>
      <c r="G3" s="213">
        <f t="shared" si="0"/>
        <v>6</v>
      </c>
      <c r="H3" s="213">
        <f t="shared" si="0"/>
        <v>7</v>
      </c>
      <c r="I3" s="213">
        <f t="shared" si="0"/>
        <v>8</v>
      </c>
      <c r="J3" s="213">
        <f t="shared" si="0"/>
        <v>9</v>
      </c>
      <c r="K3" s="213">
        <f t="shared" si="0"/>
        <v>10</v>
      </c>
      <c r="L3" s="213">
        <f t="shared" si="0"/>
        <v>11</v>
      </c>
      <c r="M3" s="213">
        <f t="shared" si="0"/>
        <v>12</v>
      </c>
      <c r="N3" s="213">
        <f t="shared" si="0"/>
        <v>13</v>
      </c>
      <c r="O3" s="213">
        <f t="shared" si="0"/>
        <v>14</v>
      </c>
      <c r="P3" s="213">
        <f t="shared" si="0"/>
        <v>15</v>
      </c>
      <c r="Q3" s="213">
        <f t="shared" si="0"/>
        <v>16</v>
      </c>
      <c r="R3" s="213">
        <f t="shared" si="0"/>
        <v>17</v>
      </c>
      <c r="S3" s="213">
        <f t="shared" si="0"/>
        <v>18</v>
      </c>
      <c r="T3" s="213">
        <f t="shared" si="0"/>
        <v>19</v>
      </c>
      <c r="U3" s="213">
        <f t="shared" si="0"/>
        <v>20</v>
      </c>
      <c r="V3" s="213">
        <f t="shared" si="0"/>
        <v>21</v>
      </c>
      <c r="W3" s="213">
        <f t="shared" si="0"/>
        <v>22</v>
      </c>
      <c r="X3" s="213">
        <f t="shared" si="0"/>
        <v>23</v>
      </c>
      <c r="Y3" s="213">
        <f t="shared" si="0"/>
        <v>24</v>
      </c>
      <c r="Z3" s="213">
        <f t="shared" si="0"/>
        <v>25</v>
      </c>
      <c r="AA3" s="213">
        <f t="shared" si="0"/>
        <v>26</v>
      </c>
      <c r="AB3" s="213">
        <f t="shared" si="0"/>
        <v>27</v>
      </c>
      <c r="AC3" s="213">
        <f t="shared" si="0"/>
        <v>28</v>
      </c>
      <c r="AD3" s="213">
        <f t="shared" si="0"/>
        <v>29</v>
      </c>
      <c r="AE3" s="213">
        <f t="shared" si="0"/>
        <v>30</v>
      </c>
      <c r="AF3" s="213">
        <f t="shared" si="0"/>
        <v>31</v>
      </c>
      <c r="AG3" s="213">
        <f t="shared" si="0"/>
        <v>32</v>
      </c>
      <c r="AH3" s="213">
        <f t="shared" si="0"/>
        <v>33</v>
      </c>
      <c r="AI3" s="213">
        <f t="shared" si="0"/>
        <v>34</v>
      </c>
      <c r="AJ3" s="213">
        <f t="shared" si="0"/>
        <v>35</v>
      </c>
      <c r="AK3" s="213">
        <f t="shared" si="0"/>
        <v>36</v>
      </c>
      <c r="AL3" s="213">
        <f t="shared" si="0"/>
        <v>37</v>
      </c>
      <c r="AM3" s="213">
        <f t="shared" si="0"/>
        <v>38</v>
      </c>
      <c r="AN3" s="213">
        <f t="shared" si="0"/>
        <v>39</v>
      </c>
      <c r="AO3" s="213">
        <f t="shared" si="0"/>
        <v>40</v>
      </c>
      <c r="AP3" s="213">
        <f t="shared" si="0"/>
        <v>41</v>
      </c>
      <c r="AQ3" s="213">
        <f t="shared" si="0"/>
        <v>42</v>
      </c>
      <c r="AR3" s="213">
        <f t="shared" si="0"/>
        <v>43</v>
      </c>
      <c r="AS3" s="213">
        <f t="shared" si="0"/>
        <v>44</v>
      </c>
      <c r="AT3" s="213">
        <f t="shared" si="0"/>
        <v>45</v>
      </c>
      <c r="AU3" s="213">
        <f t="shared" si="0"/>
        <v>46</v>
      </c>
      <c r="AV3" s="213">
        <f t="shared" si="0"/>
        <v>47</v>
      </c>
      <c r="AW3" s="213">
        <f t="shared" si="0"/>
        <v>48</v>
      </c>
      <c r="AX3" s="213">
        <f t="shared" si="0"/>
        <v>49</v>
      </c>
      <c r="AY3" s="213">
        <f t="shared" si="0"/>
        <v>50</v>
      </c>
      <c r="AZ3" s="213">
        <f t="shared" si="0"/>
        <v>51</v>
      </c>
      <c r="BA3" s="214">
        <f t="shared" si="0"/>
        <v>52</v>
      </c>
    </row>
    <row r="4" spans="1:53" ht="20.25">
      <c r="A4" s="1388"/>
      <c r="B4" s="215">
        <v>1</v>
      </c>
      <c r="C4" s="216">
        <v>8</v>
      </c>
      <c r="D4" s="216">
        <v>15</v>
      </c>
      <c r="E4" s="216">
        <v>22</v>
      </c>
      <c r="F4" s="216">
        <v>29</v>
      </c>
      <c r="G4" s="216">
        <v>6</v>
      </c>
      <c r="H4" s="216">
        <v>13</v>
      </c>
      <c r="I4" s="216">
        <v>20</v>
      </c>
      <c r="J4" s="216">
        <v>27</v>
      </c>
      <c r="K4" s="216">
        <v>3</v>
      </c>
      <c r="L4" s="216">
        <v>10</v>
      </c>
      <c r="M4" s="216">
        <v>17</v>
      </c>
      <c r="N4" s="216">
        <v>24</v>
      </c>
      <c r="O4" s="216">
        <v>1</v>
      </c>
      <c r="P4" s="216">
        <v>8</v>
      </c>
      <c r="Q4" s="216">
        <v>15</v>
      </c>
      <c r="R4" s="216">
        <v>22</v>
      </c>
      <c r="S4" s="216">
        <v>29</v>
      </c>
      <c r="T4" s="216">
        <v>5</v>
      </c>
      <c r="U4" s="216">
        <v>12</v>
      </c>
      <c r="V4" s="216">
        <v>19</v>
      </c>
      <c r="W4" s="216">
        <v>26</v>
      </c>
      <c r="X4" s="216">
        <v>2</v>
      </c>
      <c r="Y4" s="216">
        <v>9</v>
      </c>
      <c r="Z4" s="216">
        <v>16</v>
      </c>
      <c r="AA4" s="216">
        <v>23</v>
      </c>
      <c r="AB4" s="216">
        <v>2</v>
      </c>
      <c r="AC4" s="216">
        <v>9</v>
      </c>
      <c r="AD4" s="216">
        <v>16</v>
      </c>
      <c r="AE4" s="216">
        <v>23</v>
      </c>
      <c r="AF4" s="216">
        <v>30</v>
      </c>
      <c r="AG4" s="216">
        <v>6</v>
      </c>
      <c r="AH4" s="216">
        <v>13</v>
      </c>
      <c r="AI4" s="216">
        <v>20</v>
      </c>
      <c r="AJ4" s="216">
        <v>27</v>
      </c>
      <c r="AK4" s="216">
        <v>4</v>
      </c>
      <c r="AL4" s="216">
        <v>11</v>
      </c>
      <c r="AM4" s="216">
        <v>18</v>
      </c>
      <c r="AN4" s="216">
        <v>25</v>
      </c>
      <c r="AO4" s="216">
        <v>1</v>
      </c>
      <c r="AP4" s="216">
        <v>8</v>
      </c>
      <c r="AQ4" s="216">
        <v>15</v>
      </c>
      <c r="AR4" s="216">
        <v>22</v>
      </c>
      <c r="AS4" s="216">
        <v>29</v>
      </c>
      <c r="AT4" s="216">
        <v>6</v>
      </c>
      <c r="AU4" s="216">
        <v>13</v>
      </c>
      <c r="AV4" s="216">
        <v>20</v>
      </c>
      <c r="AW4" s="216">
        <v>27</v>
      </c>
      <c r="AX4" s="216">
        <v>3</v>
      </c>
      <c r="AY4" s="216">
        <v>10</v>
      </c>
      <c r="AZ4" s="216">
        <v>17</v>
      </c>
      <c r="BA4" s="217">
        <v>24</v>
      </c>
    </row>
    <row r="5" spans="1:53" ht="21" thickBot="1">
      <c r="A5" s="1388"/>
      <c r="B5" s="218">
        <v>7</v>
      </c>
      <c r="C5" s="219">
        <v>14</v>
      </c>
      <c r="D5" s="219">
        <v>21</v>
      </c>
      <c r="E5" s="219">
        <v>28</v>
      </c>
      <c r="F5" s="219">
        <v>5</v>
      </c>
      <c r="G5" s="219">
        <v>12</v>
      </c>
      <c r="H5" s="219">
        <v>19</v>
      </c>
      <c r="I5" s="219">
        <v>26</v>
      </c>
      <c r="J5" s="219">
        <v>2</v>
      </c>
      <c r="K5" s="219">
        <v>9</v>
      </c>
      <c r="L5" s="219">
        <v>16</v>
      </c>
      <c r="M5" s="219">
        <v>23</v>
      </c>
      <c r="N5" s="219">
        <v>30</v>
      </c>
      <c r="O5" s="219">
        <v>7</v>
      </c>
      <c r="P5" s="219">
        <v>14</v>
      </c>
      <c r="Q5" s="219">
        <v>21</v>
      </c>
      <c r="R5" s="219">
        <v>28</v>
      </c>
      <c r="S5" s="219">
        <v>4</v>
      </c>
      <c r="T5" s="219">
        <v>11</v>
      </c>
      <c r="U5" s="219">
        <v>18</v>
      </c>
      <c r="V5" s="219">
        <v>25</v>
      </c>
      <c r="W5" s="219">
        <v>1</v>
      </c>
      <c r="X5" s="219">
        <v>8</v>
      </c>
      <c r="Y5" s="219">
        <v>15</v>
      </c>
      <c r="Z5" s="219">
        <v>22</v>
      </c>
      <c r="AA5" s="219">
        <v>1</v>
      </c>
      <c r="AB5" s="219">
        <v>8</v>
      </c>
      <c r="AC5" s="219">
        <v>15</v>
      </c>
      <c r="AD5" s="219">
        <v>22</v>
      </c>
      <c r="AE5" s="219">
        <v>29</v>
      </c>
      <c r="AF5" s="219">
        <v>5</v>
      </c>
      <c r="AG5" s="219">
        <v>12</v>
      </c>
      <c r="AH5" s="219">
        <v>19</v>
      </c>
      <c r="AI5" s="219">
        <v>26</v>
      </c>
      <c r="AJ5" s="219">
        <v>3</v>
      </c>
      <c r="AK5" s="219">
        <v>10</v>
      </c>
      <c r="AL5" s="219">
        <v>17</v>
      </c>
      <c r="AM5" s="219">
        <v>24</v>
      </c>
      <c r="AN5" s="219">
        <v>31</v>
      </c>
      <c r="AO5" s="219">
        <v>7</v>
      </c>
      <c r="AP5" s="219">
        <v>14</v>
      </c>
      <c r="AQ5" s="219">
        <v>21</v>
      </c>
      <c r="AR5" s="219">
        <v>28</v>
      </c>
      <c r="AS5" s="219">
        <v>5</v>
      </c>
      <c r="AT5" s="219">
        <v>12</v>
      </c>
      <c r="AU5" s="219">
        <v>19</v>
      </c>
      <c r="AV5" s="219">
        <v>26</v>
      </c>
      <c r="AW5" s="219">
        <v>2</v>
      </c>
      <c r="AX5" s="219">
        <v>9</v>
      </c>
      <c r="AY5" s="219">
        <v>16</v>
      </c>
      <c r="AZ5" s="219">
        <v>23</v>
      </c>
      <c r="BA5" s="220">
        <v>31</v>
      </c>
    </row>
    <row r="6" spans="1:53" ht="20.25">
      <c r="A6" s="221" t="s">
        <v>198</v>
      </c>
      <c r="B6" s="222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4" t="s">
        <v>413</v>
      </c>
      <c r="S6" s="224" t="s">
        <v>217</v>
      </c>
      <c r="T6" s="224" t="s">
        <v>337</v>
      </c>
      <c r="U6" s="224" t="s">
        <v>337</v>
      </c>
      <c r="V6" s="224" t="s">
        <v>337</v>
      </c>
      <c r="W6" s="224" t="s">
        <v>217</v>
      </c>
      <c r="X6" s="224" t="s">
        <v>217</v>
      </c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4" t="s">
        <v>413</v>
      </c>
      <c r="AN6" s="224" t="s">
        <v>337</v>
      </c>
      <c r="AO6" s="224" t="s">
        <v>337</v>
      </c>
      <c r="AP6" s="224" t="s">
        <v>337</v>
      </c>
      <c r="AQ6" s="224" t="s">
        <v>302</v>
      </c>
      <c r="AR6" s="224" t="s">
        <v>302</v>
      </c>
      <c r="AS6" s="224" t="s">
        <v>217</v>
      </c>
      <c r="AT6" s="224" t="s">
        <v>217</v>
      </c>
      <c r="AU6" s="224" t="s">
        <v>217</v>
      </c>
      <c r="AV6" s="224" t="s">
        <v>217</v>
      </c>
      <c r="AW6" s="224" t="s">
        <v>217</v>
      </c>
      <c r="AX6" s="224" t="s">
        <v>217</v>
      </c>
      <c r="AY6" s="224" t="s">
        <v>217</v>
      </c>
      <c r="AZ6" s="224" t="s">
        <v>217</v>
      </c>
      <c r="BA6" s="225" t="s">
        <v>217</v>
      </c>
    </row>
    <row r="7" spans="1:53" ht="20.25">
      <c r="A7" s="226" t="s">
        <v>200</v>
      </c>
      <c r="B7" s="227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9" t="s">
        <v>413</v>
      </c>
      <c r="S7" s="229" t="s">
        <v>217</v>
      </c>
      <c r="T7" s="229" t="s">
        <v>337</v>
      </c>
      <c r="U7" s="229" t="s">
        <v>337</v>
      </c>
      <c r="V7" s="229" t="s">
        <v>337</v>
      </c>
      <c r="W7" s="229" t="s">
        <v>217</v>
      </c>
      <c r="X7" s="229" t="s">
        <v>217</v>
      </c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9" t="s">
        <v>413</v>
      </c>
      <c r="AN7" s="229" t="s">
        <v>337</v>
      </c>
      <c r="AO7" s="229" t="s">
        <v>337</v>
      </c>
      <c r="AP7" s="229" t="s">
        <v>337</v>
      </c>
      <c r="AQ7" s="229" t="s">
        <v>302</v>
      </c>
      <c r="AR7" s="229" t="s">
        <v>302</v>
      </c>
      <c r="AS7" s="229" t="s">
        <v>217</v>
      </c>
      <c r="AT7" s="229" t="s">
        <v>217</v>
      </c>
      <c r="AU7" s="229" t="s">
        <v>217</v>
      </c>
      <c r="AV7" s="229" t="s">
        <v>217</v>
      </c>
      <c r="AW7" s="229" t="s">
        <v>217</v>
      </c>
      <c r="AX7" s="229" t="s">
        <v>217</v>
      </c>
      <c r="AY7" s="229" t="s">
        <v>217</v>
      </c>
      <c r="AZ7" s="229" t="s">
        <v>217</v>
      </c>
      <c r="BA7" s="230" t="s">
        <v>217</v>
      </c>
    </row>
    <row r="8" spans="1:53" ht="20.25">
      <c r="A8" s="226" t="s">
        <v>338</v>
      </c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3" t="s">
        <v>413</v>
      </c>
      <c r="S8" s="233" t="s">
        <v>217</v>
      </c>
      <c r="T8" s="233" t="s">
        <v>337</v>
      </c>
      <c r="U8" s="233" t="s">
        <v>337</v>
      </c>
      <c r="V8" s="233" t="s">
        <v>337</v>
      </c>
      <c r="W8" s="233" t="s">
        <v>217</v>
      </c>
      <c r="X8" s="233" t="s">
        <v>217</v>
      </c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4"/>
      <c r="AJ8" s="234"/>
      <c r="AK8" s="228"/>
      <c r="AL8" s="228"/>
      <c r="AM8" s="233" t="s">
        <v>413</v>
      </c>
      <c r="AN8" s="233" t="s">
        <v>337</v>
      </c>
      <c r="AO8" s="233" t="s">
        <v>337</v>
      </c>
      <c r="AP8" s="233" t="s">
        <v>337</v>
      </c>
      <c r="AQ8" s="233" t="s">
        <v>302</v>
      </c>
      <c r="AR8" s="233" t="s">
        <v>302</v>
      </c>
      <c r="AS8" s="233" t="s">
        <v>217</v>
      </c>
      <c r="AT8" s="233" t="s">
        <v>217</v>
      </c>
      <c r="AU8" s="233" t="s">
        <v>217</v>
      </c>
      <c r="AV8" s="233" t="s">
        <v>217</v>
      </c>
      <c r="AW8" s="233" t="s">
        <v>217</v>
      </c>
      <c r="AX8" s="233" t="s">
        <v>217</v>
      </c>
      <c r="AY8" s="233" t="s">
        <v>217</v>
      </c>
      <c r="AZ8" s="233" t="s">
        <v>217</v>
      </c>
      <c r="BA8" s="235" t="s">
        <v>217</v>
      </c>
    </row>
    <row r="9" spans="1:53" ht="21" thickBot="1">
      <c r="A9" s="236" t="s">
        <v>202</v>
      </c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 t="s">
        <v>413</v>
      </c>
      <c r="S9" s="239" t="s">
        <v>217</v>
      </c>
      <c r="T9" s="239" t="s">
        <v>337</v>
      </c>
      <c r="U9" s="239" t="s">
        <v>337</v>
      </c>
      <c r="V9" s="239" t="s">
        <v>217</v>
      </c>
      <c r="W9" s="239" t="s">
        <v>217</v>
      </c>
      <c r="X9" s="239"/>
      <c r="Y9" s="238"/>
      <c r="Z9" s="238"/>
      <c r="AA9" s="238"/>
      <c r="AB9" s="238"/>
      <c r="AC9" s="238"/>
      <c r="AD9" s="239"/>
      <c r="AE9" s="239"/>
      <c r="AF9" s="239" t="s">
        <v>413</v>
      </c>
      <c r="AG9" s="239" t="s">
        <v>337</v>
      </c>
      <c r="AH9" s="239" t="s">
        <v>302</v>
      </c>
      <c r="AI9" s="240" t="s">
        <v>302</v>
      </c>
      <c r="AJ9" s="240" t="s">
        <v>339</v>
      </c>
      <c r="AK9" s="240" t="s">
        <v>339</v>
      </c>
      <c r="AL9" s="240" t="s">
        <v>339</v>
      </c>
      <c r="AM9" s="239" t="s">
        <v>339</v>
      </c>
      <c r="AN9" s="239" t="s">
        <v>304</v>
      </c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41"/>
    </row>
    <row r="10" spans="1:53" ht="20.25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244"/>
      <c r="T10" s="244"/>
      <c r="U10" s="244"/>
      <c r="V10" s="244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</row>
    <row r="11" spans="1:53" ht="26.25" customHeight="1">
      <c r="A11" s="245" t="s">
        <v>340</v>
      </c>
      <c r="B11" s="246"/>
      <c r="C11" s="246"/>
      <c r="D11" s="246"/>
      <c r="E11" s="246"/>
      <c r="F11" s="246"/>
      <c r="G11" s="246" t="s">
        <v>341</v>
      </c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</row>
    <row r="12" spans="1:53" ht="20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</row>
    <row r="13" spans="1:53" ht="20.25">
      <c r="A13" s="247" t="s">
        <v>342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</row>
    <row r="14" spans="1:53" ht="21" thickBo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</row>
    <row r="15" spans="1:53" ht="25.5" customHeight="1">
      <c r="A15" s="1366" t="s">
        <v>264</v>
      </c>
      <c r="B15" s="1366" t="s">
        <v>281</v>
      </c>
      <c r="C15" s="1366"/>
      <c r="D15" s="1366" t="s">
        <v>284</v>
      </c>
      <c r="E15" s="1366"/>
      <c r="F15" s="1371" t="s">
        <v>260</v>
      </c>
      <c r="G15" s="1371"/>
      <c r="H15" s="1366" t="s">
        <v>282</v>
      </c>
      <c r="I15" s="1366"/>
      <c r="J15" s="1366" t="s">
        <v>263</v>
      </c>
      <c r="K15" s="1366"/>
      <c r="L15" s="1371" t="s">
        <v>185</v>
      </c>
      <c r="M15" s="1371"/>
      <c r="N15" s="1366" t="s">
        <v>283</v>
      </c>
      <c r="O15" s="1366"/>
      <c r="P15" s="248"/>
      <c r="Q15" s="248"/>
      <c r="R15" s="1390" t="s">
        <v>268</v>
      </c>
      <c r="S15" s="1391"/>
      <c r="T15" s="1391"/>
      <c r="U15" s="1391"/>
      <c r="V15" s="1391"/>
      <c r="W15" s="1392"/>
      <c r="X15" s="1399" t="s">
        <v>32</v>
      </c>
      <c r="Y15" s="1374"/>
      <c r="Z15" s="1374"/>
      <c r="AA15" s="1374" t="s">
        <v>267</v>
      </c>
      <c r="AB15" s="1374"/>
      <c r="AC15" s="1375"/>
      <c r="AD15" s="1380" t="s">
        <v>343</v>
      </c>
      <c r="AE15" s="1381"/>
      <c r="AF15" s="1382"/>
      <c r="AG15" s="194"/>
      <c r="AH15" s="194"/>
      <c r="AI15" s="1390" t="s">
        <v>269</v>
      </c>
      <c r="AJ15" s="1391"/>
      <c r="AK15" s="1391"/>
      <c r="AL15" s="1391"/>
      <c r="AM15" s="1391"/>
      <c r="AN15" s="1391"/>
      <c r="AO15" s="1391"/>
      <c r="AP15" s="1392"/>
      <c r="AQ15" s="1402" t="s">
        <v>32</v>
      </c>
      <c r="AR15" s="1403"/>
      <c r="AS15" s="1404"/>
      <c r="AT15" s="194"/>
      <c r="AU15" s="194"/>
      <c r="AV15" s="194"/>
      <c r="AW15" s="194"/>
      <c r="AX15" s="194"/>
      <c r="AY15" s="194"/>
      <c r="AZ15" s="194"/>
      <c r="BA15" s="249"/>
    </row>
    <row r="16" spans="1:53" ht="24" customHeight="1">
      <c r="A16" s="1367"/>
      <c r="B16" s="1367"/>
      <c r="C16" s="1367"/>
      <c r="D16" s="1367"/>
      <c r="E16" s="1367"/>
      <c r="F16" s="1372"/>
      <c r="G16" s="1372"/>
      <c r="H16" s="1367"/>
      <c r="I16" s="1367"/>
      <c r="J16" s="1367"/>
      <c r="K16" s="1367"/>
      <c r="L16" s="1372"/>
      <c r="M16" s="1372"/>
      <c r="N16" s="1367"/>
      <c r="O16" s="1367"/>
      <c r="P16" s="248"/>
      <c r="Q16" s="248"/>
      <c r="R16" s="1393"/>
      <c r="S16" s="1394"/>
      <c r="T16" s="1394"/>
      <c r="U16" s="1394"/>
      <c r="V16" s="1394"/>
      <c r="W16" s="1395"/>
      <c r="X16" s="1400"/>
      <c r="Y16" s="1376"/>
      <c r="Z16" s="1376"/>
      <c r="AA16" s="1376"/>
      <c r="AB16" s="1376"/>
      <c r="AC16" s="1377"/>
      <c r="AD16" s="1383"/>
      <c r="AE16" s="1384"/>
      <c r="AF16" s="1385"/>
      <c r="AG16" s="194"/>
      <c r="AH16" s="194"/>
      <c r="AI16" s="1393"/>
      <c r="AJ16" s="1394"/>
      <c r="AK16" s="1394"/>
      <c r="AL16" s="1394"/>
      <c r="AM16" s="1394"/>
      <c r="AN16" s="1394"/>
      <c r="AO16" s="1394"/>
      <c r="AP16" s="1395"/>
      <c r="AQ16" s="1405"/>
      <c r="AR16" s="1406"/>
      <c r="AS16" s="1407"/>
      <c r="AT16" s="194"/>
      <c r="AU16" s="194"/>
      <c r="AV16" s="194"/>
      <c r="AW16" s="194"/>
      <c r="AX16" s="194"/>
      <c r="AY16" s="194"/>
      <c r="AZ16" s="194"/>
      <c r="BA16" s="194"/>
    </row>
    <row r="17" spans="1:53" ht="30" customHeight="1">
      <c r="A17" s="1368"/>
      <c r="B17" s="1367"/>
      <c r="C17" s="1367"/>
      <c r="D17" s="1367"/>
      <c r="E17" s="1367"/>
      <c r="F17" s="1372"/>
      <c r="G17" s="1372"/>
      <c r="H17" s="1367"/>
      <c r="I17" s="1367"/>
      <c r="J17" s="1367"/>
      <c r="K17" s="1367"/>
      <c r="L17" s="1372"/>
      <c r="M17" s="1372"/>
      <c r="N17" s="1367"/>
      <c r="O17" s="1367"/>
      <c r="P17" s="248"/>
      <c r="Q17" s="248"/>
      <c r="R17" s="1393"/>
      <c r="S17" s="1394"/>
      <c r="T17" s="1394"/>
      <c r="U17" s="1394"/>
      <c r="V17" s="1394"/>
      <c r="W17" s="1395"/>
      <c r="X17" s="1400"/>
      <c r="Y17" s="1376"/>
      <c r="Z17" s="1376"/>
      <c r="AA17" s="1376"/>
      <c r="AB17" s="1376"/>
      <c r="AC17" s="1377"/>
      <c r="AD17" s="1383"/>
      <c r="AE17" s="1384"/>
      <c r="AF17" s="1385"/>
      <c r="AG17" s="194"/>
      <c r="AH17" s="194"/>
      <c r="AI17" s="1393"/>
      <c r="AJ17" s="1394"/>
      <c r="AK17" s="1394"/>
      <c r="AL17" s="1394"/>
      <c r="AM17" s="1394"/>
      <c r="AN17" s="1394"/>
      <c r="AO17" s="1394"/>
      <c r="AP17" s="1395"/>
      <c r="AQ17" s="1405"/>
      <c r="AR17" s="1406"/>
      <c r="AS17" s="1407"/>
      <c r="AT17" s="194"/>
      <c r="AU17" s="194"/>
      <c r="AV17" s="194"/>
      <c r="AW17" s="194"/>
      <c r="AX17" s="194"/>
      <c r="AY17" s="194"/>
      <c r="AZ17" s="194"/>
      <c r="BA17" s="194"/>
    </row>
    <row r="18" spans="1:53" ht="51" customHeight="1" thickBot="1">
      <c r="A18" s="1369"/>
      <c r="B18" s="1370"/>
      <c r="C18" s="1370"/>
      <c r="D18" s="1370"/>
      <c r="E18" s="1370"/>
      <c r="F18" s="1373"/>
      <c r="G18" s="1373"/>
      <c r="H18" s="1370"/>
      <c r="I18" s="1370"/>
      <c r="J18" s="1370"/>
      <c r="K18" s="1370"/>
      <c r="L18" s="1373"/>
      <c r="M18" s="1373"/>
      <c r="N18" s="1389"/>
      <c r="O18" s="1389"/>
      <c r="P18" s="248"/>
      <c r="Q18" s="248"/>
      <c r="R18" s="1396"/>
      <c r="S18" s="1397"/>
      <c r="T18" s="1397"/>
      <c r="U18" s="1397"/>
      <c r="V18" s="1397"/>
      <c r="W18" s="1398"/>
      <c r="X18" s="1401"/>
      <c r="Y18" s="1378"/>
      <c r="Z18" s="1378"/>
      <c r="AA18" s="1378"/>
      <c r="AB18" s="1378"/>
      <c r="AC18" s="1379"/>
      <c r="AD18" s="1383"/>
      <c r="AE18" s="1384"/>
      <c r="AF18" s="1385"/>
      <c r="AG18" s="194"/>
      <c r="AH18" s="194"/>
      <c r="AI18" s="1396"/>
      <c r="AJ18" s="1397"/>
      <c r="AK18" s="1397"/>
      <c r="AL18" s="1397"/>
      <c r="AM18" s="1397"/>
      <c r="AN18" s="1397"/>
      <c r="AO18" s="1397"/>
      <c r="AP18" s="1398"/>
      <c r="AQ18" s="1408"/>
      <c r="AR18" s="1409"/>
      <c r="AS18" s="1410"/>
      <c r="AT18" s="194"/>
      <c r="AU18" s="194"/>
      <c r="AV18" s="194"/>
      <c r="AW18" s="194"/>
      <c r="AX18" s="194"/>
      <c r="AY18" s="194"/>
      <c r="AZ18" s="194"/>
      <c r="BA18" s="194"/>
    </row>
    <row r="19" spans="1:53" ht="21" thickBot="1">
      <c r="A19" s="250" t="s">
        <v>198</v>
      </c>
      <c r="B19" s="1411">
        <v>32</v>
      </c>
      <c r="C19" s="1412"/>
      <c r="D19" s="1412">
        <f>COUNTIF(B6:BA6,"Е")</f>
        <v>6</v>
      </c>
      <c r="E19" s="1412"/>
      <c r="F19" s="1412">
        <f>COUNTIF(B6:BA6,"П")</f>
        <v>2</v>
      </c>
      <c r="G19" s="1412"/>
      <c r="H19" s="1413"/>
      <c r="I19" s="1413"/>
      <c r="J19" s="1413"/>
      <c r="K19" s="1413"/>
      <c r="L19" s="1412">
        <f>COUNTIF(B6:BA6,"К")</f>
        <v>12</v>
      </c>
      <c r="M19" s="1414"/>
      <c r="N19" s="1415">
        <f>SUM(B19:L19)</f>
        <v>52</v>
      </c>
      <c r="O19" s="1416"/>
      <c r="P19" s="244"/>
      <c r="Q19" s="244"/>
      <c r="R19" s="1417" t="s">
        <v>121</v>
      </c>
      <c r="S19" s="1418"/>
      <c r="T19" s="1418"/>
      <c r="U19" s="1418"/>
      <c r="V19" s="1418"/>
      <c r="W19" s="1419"/>
      <c r="X19" s="1430">
        <v>2</v>
      </c>
      <c r="Y19" s="1431"/>
      <c r="Z19" s="1432"/>
      <c r="AA19" s="1423">
        <v>2</v>
      </c>
      <c r="AB19" s="1433"/>
      <c r="AC19" s="1434"/>
      <c r="AD19" s="1423">
        <v>3</v>
      </c>
      <c r="AE19" s="1424"/>
      <c r="AF19" s="1425"/>
      <c r="AG19" s="194"/>
      <c r="AH19" s="194"/>
      <c r="AI19" s="1437" t="s">
        <v>305</v>
      </c>
      <c r="AJ19" s="1426"/>
      <c r="AK19" s="1426"/>
      <c r="AL19" s="1426"/>
      <c r="AM19" s="1426"/>
      <c r="AN19" s="1426"/>
      <c r="AO19" s="1426"/>
      <c r="AP19" s="1427"/>
      <c r="AQ19" s="1426">
        <v>8</v>
      </c>
      <c r="AR19" s="1426"/>
      <c r="AS19" s="1427"/>
      <c r="AT19" s="194"/>
      <c r="AU19" s="194"/>
      <c r="AV19" s="194"/>
      <c r="AW19" s="194"/>
      <c r="AX19" s="194"/>
      <c r="AY19" s="194"/>
      <c r="AZ19" s="194"/>
      <c r="BA19" s="194"/>
    </row>
    <row r="20" spans="1:53" ht="21" customHeight="1" thickBot="1">
      <c r="A20" s="251" t="s">
        <v>200</v>
      </c>
      <c r="B20" s="1411">
        <v>32</v>
      </c>
      <c r="C20" s="1412"/>
      <c r="D20" s="1412">
        <f>COUNTIF(B7:BA7,"Е")</f>
        <v>6</v>
      </c>
      <c r="E20" s="1412"/>
      <c r="F20" s="1412">
        <f>COUNTIF(B7:BA7,"П")</f>
        <v>2</v>
      </c>
      <c r="G20" s="1412"/>
      <c r="H20" s="1413"/>
      <c r="I20" s="1413"/>
      <c r="J20" s="1413"/>
      <c r="K20" s="1413"/>
      <c r="L20" s="1412">
        <f>COUNTIF(B7:BA7,"К")</f>
        <v>12</v>
      </c>
      <c r="M20" s="1414"/>
      <c r="N20" s="1435">
        <f>SUM(B20:L20)</f>
        <v>52</v>
      </c>
      <c r="O20" s="1436"/>
      <c r="P20" s="244"/>
      <c r="Q20" s="244"/>
      <c r="R20" s="1420"/>
      <c r="S20" s="1421"/>
      <c r="T20" s="1421"/>
      <c r="U20" s="1421"/>
      <c r="V20" s="1421"/>
      <c r="W20" s="1422"/>
      <c r="X20" s="1430">
        <v>4</v>
      </c>
      <c r="Y20" s="1431"/>
      <c r="Z20" s="1432"/>
      <c r="AA20" s="1423">
        <v>2</v>
      </c>
      <c r="AB20" s="1424"/>
      <c r="AC20" s="1425"/>
      <c r="AD20" s="1423">
        <v>3</v>
      </c>
      <c r="AE20" s="1424"/>
      <c r="AF20" s="1425"/>
      <c r="AG20" s="194"/>
      <c r="AH20" s="194"/>
      <c r="AI20" s="1438"/>
      <c r="AJ20" s="1428"/>
      <c r="AK20" s="1428"/>
      <c r="AL20" s="1428"/>
      <c r="AM20" s="1428"/>
      <c r="AN20" s="1428"/>
      <c r="AO20" s="1428"/>
      <c r="AP20" s="1429"/>
      <c r="AQ20" s="1428"/>
      <c r="AR20" s="1428"/>
      <c r="AS20" s="1429"/>
      <c r="AT20" s="194"/>
      <c r="AU20" s="194"/>
      <c r="AV20" s="194"/>
      <c r="AW20" s="194"/>
      <c r="AX20" s="194"/>
      <c r="AY20" s="194"/>
      <c r="AZ20" s="194"/>
      <c r="BA20" s="194"/>
    </row>
    <row r="21" spans="1:53" ht="20.25">
      <c r="A21" s="226" t="s">
        <v>338</v>
      </c>
      <c r="B21" s="1411">
        <v>32</v>
      </c>
      <c r="C21" s="1412"/>
      <c r="D21" s="1412">
        <f>COUNTIF(B8:BA8,"Е")</f>
        <v>6</v>
      </c>
      <c r="E21" s="1412"/>
      <c r="F21" s="1412">
        <f>COUNTIF(B8:BA8,"П")</f>
        <v>2</v>
      </c>
      <c r="G21" s="1412"/>
      <c r="H21" s="1413"/>
      <c r="I21" s="1413"/>
      <c r="J21" s="1413"/>
      <c r="K21" s="1413"/>
      <c r="L21" s="1412">
        <f>COUNTIF(B8:BA8,"К")</f>
        <v>12</v>
      </c>
      <c r="M21" s="1414"/>
      <c r="N21" s="1435">
        <f>SUM(B21:L21)</f>
        <v>52</v>
      </c>
      <c r="O21" s="1436"/>
      <c r="P21" s="244"/>
      <c r="Q21" s="244"/>
      <c r="R21" s="1437" t="s">
        <v>344</v>
      </c>
      <c r="S21" s="1426"/>
      <c r="T21" s="1426"/>
      <c r="U21" s="1426"/>
      <c r="V21" s="1426"/>
      <c r="W21" s="1427"/>
      <c r="X21" s="1418">
        <v>6</v>
      </c>
      <c r="Y21" s="1418"/>
      <c r="Z21" s="1419"/>
      <c r="AA21" s="1417">
        <v>2</v>
      </c>
      <c r="AB21" s="1418"/>
      <c r="AC21" s="1419"/>
      <c r="AD21" s="1417">
        <v>3</v>
      </c>
      <c r="AE21" s="1418"/>
      <c r="AF21" s="1419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</row>
    <row r="22" spans="1:53" ht="21" thickBot="1">
      <c r="A22" s="236" t="s">
        <v>202</v>
      </c>
      <c r="B22" s="1411">
        <v>26</v>
      </c>
      <c r="C22" s="1412"/>
      <c r="D22" s="1412">
        <f>COUNTIF(B9:BA9,"Е")</f>
        <v>3</v>
      </c>
      <c r="E22" s="1412"/>
      <c r="F22" s="1412">
        <f>COUNTIF(B9:BA9,"П")</f>
        <v>2</v>
      </c>
      <c r="G22" s="1412"/>
      <c r="H22" s="1412">
        <f>COUNTIF(B9:BA9,"ПА")</f>
        <v>4</v>
      </c>
      <c r="I22" s="1412"/>
      <c r="J22" s="1412">
        <f>COUNTIF(B9:BA9,"ДА")</f>
        <v>1</v>
      </c>
      <c r="K22" s="1412"/>
      <c r="L22" s="1412">
        <f>COUNTIF(B9:BA9,"К")</f>
        <v>3</v>
      </c>
      <c r="M22" s="1414"/>
      <c r="N22" s="1435">
        <f>SUM(B22:L22)</f>
        <v>39</v>
      </c>
      <c r="O22" s="1436"/>
      <c r="P22" s="244"/>
      <c r="Q22" s="244"/>
      <c r="R22" s="1438"/>
      <c r="S22" s="1428"/>
      <c r="T22" s="1428"/>
      <c r="U22" s="1428"/>
      <c r="V22" s="1428"/>
      <c r="W22" s="1429"/>
      <c r="X22" s="1440"/>
      <c r="Y22" s="1440"/>
      <c r="Z22" s="1441"/>
      <c r="AA22" s="1439"/>
      <c r="AB22" s="1440"/>
      <c r="AC22" s="1441"/>
      <c r="AD22" s="1439"/>
      <c r="AE22" s="1440"/>
      <c r="AF22" s="1441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</row>
    <row r="23" spans="1:32" ht="21" thickBot="1">
      <c r="A23" s="252" t="s">
        <v>266</v>
      </c>
      <c r="B23" s="1443">
        <f>SUM(B19:C22)</f>
        <v>122</v>
      </c>
      <c r="C23" s="1443"/>
      <c r="D23" s="1443">
        <f>SUM(D19:E22)</f>
        <v>21</v>
      </c>
      <c r="E23" s="1443"/>
      <c r="F23" s="1443">
        <f>SUM(F19:G22)</f>
        <v>8</v>
      </c>
      <c r="G23" s="1443"/>
      <c r="H23" s="1443">
        <f>SUM(H19:I22)</f>
        <v>4</v>
      </c>
      <c r="I23" s="1443"/>
      <c r="J23" s="1443">
        <f>SUM(J19:K22)</f>
        <v>1</v>
      </c>
      <c r="K23" s="1443"/>
      <c r="L23" s="1443">
        <f>SUM(L19:M22)</f>
        <v>39</v>
      </c>
      <c r="M23" s="1443"/>
      <c r="N23" s="1442">
        <f>SUM(N19:O22)</f>
        <v>195</v>
      </c>
      <c r="O23" s="1442"/>
      <c r="R23" s="1439" t="s">
        <v>301</v>
      </c>
      <c r="S23" s="1440"/>
      <c r="T23" s="1440"/>
      <c r="U23" s="1440"/>
      <c r="V23" s="1440"/>
      <c r="W23" s="1441"/>
      <c r="X23" s="1424">
        <v>8</v>
      </c>
      <c r="Y23" s="1424"/>
      <c r="Z23" s="1425"/>
      <c r="AA23" s="1423">
        <v>2</v>
      </c>
      <c r="AB23" s="1424"/>
      <c r="AC23" s="1425"/>
      <c r="AD23" s="1439">
        <v>3</v>
      </c>
      <c r="AE23" s="1440"/>
      <c r="AF23" s="1441"/>
    </row>
    <row r="24" ht="37.5" customHeight="1"/>
  </sheetData>
  <sheetProtection/>
  <mergeCells count="70">
    <mergeCell ref="H23:I23"/>
    <mergeCell ref="B22:C22"/>
    <mergeCell ref="D22:E22"/>
    <mergeCell ref="F22:G22"/>
    <mergeCell ref="H22:I22"/>
    <mergeCell ref="B21:C21"/>
    <mergeCell ref="D21:E21"/>
    <mergeCell ref="L23:M23"/>
    <mergeCell ref="B23:C23"/>
    <mergeCell ref="D23:E23"/>
    <mergeCell ref="F23:G23"/>
    <mergeCell ref="J23:K23"/>
    <mergeCell ref="L21:M21"/>
    <mergeCell ref="J22:K22"/>
    <mergeCell ref="L22:M22"/>
    <mergeCell ref="B20:C20"/>
    <mergeCell ref="D20:E20"/>
    <mergeCell ref="F20:G20"/>
    <mergeCell ref="H20:I20"/>
    <mergeCell ref="N21:O21"/>
    <mergeCell ref="AD23:AF23"/>
    <mergeCell ref="R23:W23"/>
    <mergeCell ref="X23:Z23"/>
    <mergeCell ref="AA23:AC23"/>
    <mergeCell ref="N23:O23"/>
    <mergeCell ref="F21:G21"/>
    <mergeCell ref="H21:I21"/>
    <mergeCell ref="AI19:AP20"/>
    <mergeCell ref="AD20:AF20"/>
    <mergeCell ref="AD21:AF22"/>
    <mergeCell ref="R21:W22"/>
    <mergeCell ref="X21:Z22"/>
    <mergeCell ref="AA21:AC22"/>
    <mergeCell ref="N22:O22"/>
    <mergeCell ref="J21:K21"/>
    <mergeCell ref="AQ19:AS20"/>
    <mergeCell ref="J20:K20"/>
    <mergeCell ref="L20:M20"/>
    <mergeCell ref="X19:Z19"/>
    <mergeCell ref="AA19:AC19"/>
    <mergeCell ref="N20:O20"/>
    <mergeCell ref="X20:Z20"/>
    <mergeCell ref="AA20:AC20"/>
    <mergeCell ref="AQ15:AS18"/>
    <mergeCell ref="B19:C19"/>
    <mergeCell ref="D19:E19"/>
    <mergeCell ref="F19:G19"/>
    <mergeCell ref="H19:I19"/>
    <mergeCell ref="J19:K19"/>
    <mergeCell ref="L19:M19"/>
    <mergeCell ref="N19:O19"/>
    <mergeCell ref="R19:W20"/>
    <mergeCell ref="AD19:AF19"/>
    <mergeCell ref="A2:A5"/>
    <mergeCell ref="AJ2:AN2"/>
    <mergeCell ref="L15:M18"/>
    <mergeCell ref="N15:O18"/>
    <mergeCell ref="R15:W18"/>
    <mergeCell ref="X15:Z18"/>
    <mergeCell ref="AI15:AP18"/>
    <mergeCell ref="AS2:AV2"/>
    <mergeCell ref="AW2:BA2"/>
    <mergeCell ref="A15:A18"/>
    <mergeCell ref="B15:C18"/>
    <mergeCell ref="D15:E18"/>
    <mergeCell ref="F15:G18"/>
    <mergeCell ref="H15:I18"/>
    <mergeCell ref="J15:K18"/>
    <mergeCell ref="AA15:AC18"/>
    <mergeCell ref="AD15:AF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9"/>
  <sheetViews>
    <sheetView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4.25390625" style="0" customWidth="1"/>
    <col min="2" max="2" width="19.875" style="0" customWidth="1"/>
    <col min="3" max="3" width="7.125" style="0" customWidth="1"/>
    <col min="4" max="4" width="4.25390625" style="0" customWidth="1"/>
    <col min="5" max="5" width="19.25390625" style="0" customWidth="1"/>
    <col min="6" max="6" width="7.00390625" style="0" customWidth="1"/>
    <col min="7" max="7" width="4.625" style="0" customWidth="1"/>
    <col min="8" max="8" width="19.625" style="0" customWidth="1"/>
    <col min="9" max="9" width="6.375" style="0" customWidth="1"/>
    <col min="10" max="10" width="4.375" style="0" customWidth="1"/>
    <col min="11" max="11" width="18.375" style="0" customWidth="1"/>
    <col min="12" max="12" width="7.875" style="0" customWidth="1"/>
    <col min="13" max="13" width="5.25390625" style="0" customWidth="1"/>
    <col min="14" max="14" width="19.125" style="0" customWidth="1"/>
    <col min="15" max="15" width="7.375" style="0" customWidth="1"/>
    <col min="16" max="16" width="4.375" style="0" customWidth="1"/>
    <col min="17" max="17" width="19.375" style="0" customWidth="1"/>
    <col min="18" max="18" width="6.875" style="0" customWidth="1"/>
    <col min="19" max="19" width="4.25390625" style="0" customWidth="1"/>
    <col min="20" max="20" width="20.25390625" style="0" customWidth="1"/>
    <col min="21" max="21" width="6.125" style="0" customWidth="1"/>
    <col min="22" max="22" width="4.375" style="0" customWidth="1"/>
    <col min="23" max="23" width="21.00390625" style="0" customWidth="1"/>
    <col min="24" max="24" width="6.875" style="0" customWidth="1"/>
  </cols>
  <sheetData>
    <row r="1" spans="1:33" ht="25.5">
      <c r="A1" s="383" t="s">
        <v>406</v>
      </c>
      <c r="B1" s="384" t="s">
        <v>359</v>
      </c>
      <c r="C1" s="385" t="s">
        <v>360</v>
      </c>
      <c r="D1" s="383"/>
      <c r="E1" s="384" t="s">
        <v>361</v>
      </c>
      <c r="F1" s="449" t="s">
        <v>360</v>
      </c>
      <c r="G1" s="450"/>
      <c r="H1" s="384" t="s">
        <v>362</v>
      </c>
      <c r="I1" s="385" t="s">
        <v>360</v>
      </c>
      <c r="J1" s="383"/>
      <c r="K1" s="386" t="s">
        <v>363</v>
      </c>
      <c r="L1" s="385" t="s">
        <v>360</v>
      </c>
      <c r="M1" s="386"/>
      <c r="N1" s="386" t="s">
        <v>364</v>
      </c>
      <c r="O1" s="385" t="s">
        <v>360</v>
      </c>
      <c r="P1" s="383"/>
      <c r="Q1" s="386" t="s">
        <v>365</v>
      </c>
      <c r="R1" s="385" t="s">
        <v>360</v>
      </c>
      <c r="S1" s="383"/>
      <c r="T1" s="386" t="s">
        <v>366</v>
      </c>
      <c r="U1" s="385" t="s">
        <v>360</v>
      </c>
      <c r="V1" s="383"/>
      <c r="W1" s="386" t="s">
        <v>140</v>
      </c>
      <c r="X1" s="385" t="s">
        <v>360</v>
      </c>
      <c r="Y1" s="387"/>
      <c r="Z1" s="387"/>
      <c r="AA1" s="387"/>
      <c r="AB1" s="387"/>
      <c r="AC1" s="387"/>
      <c r="AD1" s="387"/>
      <c r="AE1" s="387"/>
      <c r="AF1" s="387"/>
      <c r="AG1" s="387"/>
    </row>
    <row r="2" spans="1:33" ht="12.75">
      <c r="A2" s="1444" t="s">
        <v>367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6"/>
      <c r="S2" s="391"/>
      <c r="T2" s="391"/>
      <c r="U2" s="392"/>
      <c r="V2" s="391"/>
      <c r="W2" s="391"/>
      <c r="X2" s="392"/>
      <c r="Y2" s="387"/>
      <c r="Z2" s="387">
        <v>1</v>
      </c>
      <c r="AA2" s="387">
        <v>2</v>
      </c>
      <c r="AB2" s="387">
        <v>3</v>
      </c>
      <c r="AC2" s="387">
        <v>4</v>
      </c>
      <c r="AD2" s="387">
        <v>5</v>
      </c>
      <c r="AE2" s="387">
        <v>6</v>
      </c>
      <c r="AF2" s="387">
        <v>7</v>
      </c>
      <c r="AG2" s="387">
        <v>8</v>
      </c>
    </row>
    <row r="3" spans="1:33" ht="75.75" customHeight="1">
      <c r="A3" s="384">
        <v>1</v>
      </c>
      <c r="B3" s="417" t="s">
        <v>368</v>
      </c>
      <c r="C3" s="358">
        <v>4</v>
      </c>
      <c r="D3" s="389">
        <v>1</v>
      </c>
      <c r="E3" s="417" t="s">
        <v>387</v>
      </c>
      <c r="F3" s="453">
        <v>3</v>
      </c>
      <c r="G3" s="451">
        <v>1</v>
      </c>
      <c r="H3" s="395" t="s">
        <v>346</v>
      </c>
      <c r="I3" s="385">
        <v>3</v>
      </c>
      <c r="J3" s="384">
        <v>1</v>
      </c>
      <c r="K3" s="396" t="s">
        <v>369</v>
      </c>
      <c r="L3" s="454">
        <v>4</v>
      </c>
      <c r="M3" s="451">
        <v>1</v>
      </c>
      <c r="N3" s="395" t="s">
        <v>370</v>
      </c>
      <c r="O3" s="397">
        <v>3</v>
      </c>
      <c r="P3" s="384"/>
      <c r="Q3" s="398"/>
      <c r="R3" s="454"/>
      <c r="S3" s="451"/>
      <c r="T3" s="398"/>
      <c r="U3" s="358"/>
      <c r="V3" s="384"/>
      <c r="W3" s="399"/>
      <c r="X3" s="394"/>
      <c r="Y3" s="387" t="s">
        <v>371</v>
      </c>
      <c r="Z3" s="400">
        <v>3</v>
      </c>
      <c r="AA3" s="400">
        <v>3</v>
      </c>
      <c r="AB3" s="400">
        <v>3</v>
      </c>
      <c r="AC3" s="400">
        <v>3</v>
      </c>
      <c r="AD3" s="400">
        <v>3</v>
      </c>
      <c r="AE3" s="400">
        <v>3</v>
      </c>
      <c r="AF3" s="400">
        <v>3</v>
      </c>
      <c r="AG3" s="400">
        <v>3</v>
      </c>
    </row>
    <row r="4" spans="1:33" ht="35.25" customHeight="1">
      <c r="A4" s="401">
        <v>2</v>
      </c>
      <c r="B4" s="402" t="s">
        <v>372</v>
      </c>
      <c r="C4" s="385">
        <v>3</v>
      </c>
      <c r="D4" s="384">
        <v>2</v>
      </c>
      <c r="E4" s="402" t="str">
        <f>B4</f>
        <v>Іноз мова</v>
      </c>
      <c r="F4" s="453">
        <v>3</v>
      </c>
      <c r="G4" s="451">
        <v>2</v>
      </c>
      <c r="H4" s="402" t="str">
        <f>E4</f>
        <v>Іноз мова</v>
      </c>
      <c r="I4" s="394">
        <v>3</v>
      </c>
      <c r="J4" s="384">
        <v>2</v>
      </c>
      <c r="K4" s="402" t="str">
        <f>H4</f>
        <v>Іноз мова</v>
      </c>
      <c r="L4" s="453">
        <v>3</v>
      </c>
      <c r="M4" s="451">
        <v>2</v>
      </c>
      <c r="N4" s="433" t="s">
        <v>397</v>
      </c>
      <c r="O4" s="358">
        <v>4</v>
      </c>
      <c r="P4" s="384">
        <v>1</v>
      </c>
      <c r="Q4" s="398" t="s">
        <v>410</v>
      </c>
      <c r="R4" s="454">
        <v>4</v>
      </c>
      <c r="S4" s="451">
        <v>1</v>
      </c>
      <c r="T4" s="398" t="s">
        <v>411</v>
      </c>
      <c r="U4" s="358">
        <v>4</v>
      </c>
      <c r="V4" s="384"/>
      <c r="W4" s="398"/>
      <c r="X4" s="358"/>
      <c r="Y4" s="387" t="s">
        <v>374</v>
      </c>
      <c r="Z4" s="400">
        <v>5</v>
      </c>
      <c r="AA4" s="400">
        <v>5</v>
      </c>
      <c r="AB4" s="400">
        <v>5</v>
      </c>
      <c r="AC4" s="400">
        <v>5</v>
      </c>
      <c r="AD4" s="400">
        <v>5</v>
      </c>
      <c r="AE4" s="400">
        <v>5</v>
      </c>
      <c r="AF4" s="400">
        <v>5</v>
      </c>
      <c r="AG4" s="400">
        <v>3</v>
      </c>
    </row>
    <row r="5" spans="1:33" ht="59.25" customHeight="1">
      <c r="A5" s="384">
        <v>3</v>
      </c>
      <c r="B5" s="393" t="str">
        <f>Архітект!B78</f>
        <v>Історія мистецтва, архітектури та містобудування</v>
      </c>
      <c r="C5" s="385">
        <v>3</v>
      </c>
      <c r="D5" s="384">
        <v>3</v>
      </c>
      <c r="E5" s="393" t="str">
        <f>Архітект!B78</f>
        <v>Історія мистецтва, архітектури та містобудування</v>
      </c>
      <c r="F5" s="454">
        <v>5</v>
      </c>
      <c r="G5" s="451">
        <v>3</v>
      </c>
      <c r="H5" s="393" t="str">
        <f>Архітект!B78</f>
        <v>Історія мистецтва, архітектури та містобудування</v>
      </c>
      <c r="I5" s="358">
        <v>4</v>
      </c>
      <c r="J5" s="384">
        <v>3</v>
      </c>
      <c r="K5" s="498" t="s">
        <v>414</v>
      </c>
      <c r="L5" s="454">
        <v>4</v>
      </c>
      <c r="M5" s="451"/>
      <c r="N5" s="398"/>
      <c r="O5" s="358"/>
      <c r="P5" s="384">
        <v>2</v>
      </c>
      <c r="Q5" s="393" t="str">
        <f>Архітект!$B$86</f>
        <v>Теорiя архiтектури</v>
      </c>
      <c r="R5" s="454">
        <v>4</v>
      </c>
      <c r="S5" s="451">
        <v>2</v>
      </c>
      <c r="T5" s="398" t="s">
        <v>373</v>
      </c>
      <c r="U5" s="393">
        <v>3</v>
      </c>
      <c r="V5" s="384"/>
      <c r="W5" s="398"/>
      <c r="X5" s="393"/>
      <c r="Y5" s="387"/>
      <c r="Z5" s="400"/>
      <c r="AA5" s="400"/>
      <c r="AB5" s="400"/>
      <c r="AC5" s="400"/>
      <c r="AD5" s="400"/>
      <c r="AE5" s="400"/>
      <c r="AF5" s="400"/>
      <c r="AG5" s="400"/>
    </row>
    <row r="6" spans="1:33" ht="47.25" customHeight="1">
      <c r="A6" s="401">
        <v>4</v>
      </c>
      <c r="B6" s="398" t="s">
        <v>392</v>
      </c>
      <c r="C6" s="394">
        <v>3</v>
      </c>
      <c r="D6" s="389">
        <v>4</v>
      </c>
      <c r="E6" s="398" t="s">
        <v>392</v>
      </c>
      <c r="F6" s="453">
        <v>5</v>
      </c>
      <c r="G6" s="451">
        <v>4</v>
      </c>
      <c r="H6" s="492" t="str">
        <f>Архітект!B83</f>
        <v>Архітектурне проектування</v>
      </c>
      <c r="I6" s="394">
        <v>5</v>
      </c>
      <c r="J6" s="384">
        <v>4</v>
      </c>
      <c r="K6" s="383" t="str">
        <f>Архітект!B83</f>
        <v>Архітектурне проектування</v>
      </c>
      <c r="L6" s="453">
        <v>6</v>
      </c>
      <c r="M6" s="451">
        <v>3</v>
      </c>
      <c r="N6" s="383" t="s">
        <v>357</v>
      </c>
      <c r="O6" s="394">
        <v>7</v>
      </c>
      <c r="P6" s="384">
        <v>3</v>
      </c>
      <c r="Q6" s="398" t="s">
        <v>357</v>
      </c>
      <c r="R6" s="453">
        <v>6</v>
      </c>
      <c r="S6" s="451">
        <v>3</v>
      </c>
      <c r="T6" s="398" t="s">
        <v>357</v>
      </c>
      <c r="U6" s="394">
        <v>7</v>
      </c>
      <c r="V6" s="384">
        <v>1</v>
      </c>
      <c r="W6" s="383" t="s">
        <v>357</v>
      </c>
      <c r="X6" s="385">
        <v>7</v>
      </c>
      <c r="Y6" s="387" t="s">
        <v>375</v>
      </c>
      <c r="Z6" s="400"/>
      <c r="AA6" s="400"/>
      <c r="AB6" s="400">
        <v>1</v>
      </c>
      <c r="AC6" s="400"/>
      <c r="AD6" s="400">
        <v>2</v>
      </c>
      <c r="AE6" s="400"/>
      <c r="AF6" s="400"/>
      <c r="AG6" s="400">
        <v>1</v>
      </c>
    </row>
    <row r="7" spans="1:33" ht="69.75" customHeight="1">
      <c r="A7" s="384">
        <v>5</v>
      </c>
      <c r="B7" s="403" t="s">
        <v>389</v>
      </c>
      <c r="C7" s="358">
        <v>4</v>
      </c>
      <c r="D7" s="384">
        <v>5</v>
      </c>
      <c r="E7" s="404" t="str">
        <f>B7</f>
        <v>Нарисна геометрія, теорія тіней та перспективи**</v>
      </c>
      <c r="F7" s="455">
        <v>3</v>
      </c>
      <c r="G7" s="451">
        <v>5</v>
      </c>
      <c r="H7" s="403" t="str">
        <f>E7</f>
        <v>Нарисна геометрія, теорія тіней та перспективи**</v>
      </c>
      <c r="I7" s="358">
        <v>4</v>
      </c>
      <c r="J7" s="384"/>
      <c r="K7" s="398"/>
      <c r="L7" s="459"/>
      <c r="M7" s="451">
        <v>4</v>
      </c>
      <c r="N7" s="398" t="s">
        <v>407</v>
      </c>
      <c r="O7" s="358">
        <v>5</v>
      </c>
      <c r="P7" s="384">
        <v>4</v>
      </c>
      <c r="Q7" s="442" t="e">
        <f>Архітект!#REF!</f>
        <v>#REF!</v>
      </c>
      <c r="R7" s="454">
        <v>5</v>
      </c>
      <c r="S7" s="451"/>
      <c r="T7" s="384"/>
      <c r="U7" s="393"/>
      <c r="V7" s="384"/>
      <c r="W7" s="384"/>
      <c r="X7" s="393"/>
      <c r="Y7" s="387" t="s">
        <v>376</v>
      </c>
      <c r="Z7" s="400"/>
      <c r="AA7" s="400"/>
      <c r="AB7" s="400"/>
      <c r="AC7" s="400"/>
      <c r="AD7" s="400"/>
      <c r="AE7" s="400"/>
      <c r="AF7" s="400"/>
      <c r="AG7" s="400">
        <v>1</v>
      </c>
    </row>
    <row r="8" spans="1:33" ht="49.5" customHeight="1">
      <c r="A8" s="401">
        <v>6</v>
      </c>
      <c r="B8" s="395" t="s">
        <v>377</v>
      </c>
      <c r="C8" s="358">
        <v>4</v>
      </c>
      <c r="D8" s="384">
        <v>6</v>
      </c>
      <c r="E8" s="433" t="s">
        <v>390</v>
      </c>
      <c r="F8" s="454">
        <v>4</v>
      </c>
      <c r="G8" s="401">
        <v>6</v>
      </c>
      <c r="H8" s="433" t="str">
        <f>Архітект!B82</f>
        <v>Архітектурні конструкції</v>
      </c>
      <c r="I8" s="394">
        <v>3</v>
      </c>
      <c r="J8" s="384">
        <v>5</v>
      </c>
      <c r="K8" s="433" t="str">
        <f>Архітект!$B$82</f>
        <v>Архітектурні конструкції</v>
      </c>
      <c r="L8" s="454">
        <v>4</v>
      </c>
      <c r="M8" s="451"/>
      <c r="N8" s="398"/>
      <c r="O8" s="393"/>
      <c r="P8" s="384"/>
      <c r="Q8" s="398"/>
      <c r="R8" s="458"/>
      <c r="S8" s="451"/>
      <c r="T8" s="384"/>
      <c r="U8" s="393"/>
      <c r="V8" s="384"/>
      <c r="W8" s="386"/>
      <c r="X8" s="385"/>
      <c r="Y8" s="387" t="s">
        <v>378</v>
      </c>
      <c r="Z8" s="400">
        <v>4</v>
      </c>
      <c r="AA8" s="400">
        <v>3</v>
      </c>
      <c r="AB8" s="400">
        <v>4</v>
      </c>
      <c r="AC8" s="400">
        <v>3</v>
      </c>
      <c r="AD8" s="400">
        <v>4</v>
      </c>
      <c r="AE8" s="400">
        <v>3</v>
      </c>
      <c r="AF8" s="400">
        <v>4</v>
      </c>
      <c r="AG8" s="400">
        <v>3</v>
      </c>
    </row>
    <row r="9" spans="1:33" ht="66" customHeight="1">
      <c r="A9" s="384">
        <v>7</v>
      </c>
      <c r="B9" s="503" t="s">
        <v>388</v>
      </c>
      <c r="C9" s="358">
        <v>5</v>
      </c>
      <c r="D9" s="389"/>
      <c r="E9" s="405"/>
      <c r="F9" s="456"/>
      <c r="G9" s="452"/>
      <c r="H9" s="398" t="s">
        <v>396</v>
      </c>
      <c r="I9" s="393"/>
      <c r="J9" s="384"/>
      <c r="K9" s="406" t="s">
        <v>396</v>
      </c>
      <c r="L9" s="453"/>
      <c r="M9" s="457"/>
      <c r="N9" s="362" t="s">
        <v>396</v>
      </c>
      <c r="O9" s="394"/>
      <c r="P9" s="384"/>
      <c r="Q9" s="406" t="s">
        <v>403</v>
      </c>
      <c r="R9" s="453"/>
      <c r="S9" s="457"/>
      <c r="T9" s="406" t="s">
        <v>396</v>
      </c>
      <c r="U9" s="393"/>
      <c r="V9" s="384"/>
      <c r="W9" s="384"/>
      <c r="X9" s="393"/>
      <c r="Y9" s="387"/>
      <c r="Z9" s="387"/>
      <c r="AA9" s="387"/>
      <c r="AB9" s="387"/>
      <c r="AC9" s="387"/>
      <c r="AD9" s="387"/>
      <c r="AE9" s="387"/>
      <c r="AF9" s="387"/>
      <c r="AG9" s="387"/>
    </row>
    <row r="10" spans="1:33" ht="60.75" customHeight="1">
      <c r="A10" s="401">
        <v>8</v>
      </c>
      <c r="B10" s="407" t="s">
        <v>391</v>
      </c>
      <c r="C10" s="385">
        <v>4</v>
      </c>
      <c r="D10" s="384">
        <v>7</v>
      </c>
      <c r="E10" s="407" t="str">
        <f>B10</f>
        <v>Рисунок, живопис, скульптура**</v>
      </c>
      <c r="F10" s="454">
        <v>4</v>
      </c>
      <c r="G10" s="457">
        <v>7</v>
      </c>
      <c r="H10" s="431" t="str">
        <f>Архітект!B79</f>
        <v>Рисунок, живопис, скульптура</v>
      </c>
      <c r="I10" s="408">
        <v>4</v>
      </c>
      <c r="J10" s="409"/>
      <c r="K10" s="398"/>
      <c r="L10" s="459"/>
      <c r="M10" s="457"/>
      <c r="N10" s="383"/>
      <c r="O10" s="385"/>
      <c r="P10" s="383"/>
      <c r="Q10" s="383"/>
      <c r="R10" s="459"/>
      <c r="S10" s="390"/>
      <c r="T10" s="383"/>
      <c r="U10" s="385"/>
      <c r="V10" s="386"/>
      <c r="W10" s="383"/>
      <c r="X10" s="410"/>
      <c r="Y10" s="387"/>
      <c r="Z10" s="411"/>
      <c r="AA10" s="387"/>
      <c r="AB10" s="411"/>
      <c r="AC10" s="387"/>
      <c r="AD10" s="411"/>
      <c r="AE10" s="387"/>
      <c r="AF10" s="411"/>
      <c r="AG10" s="387"/>
    </row>
    <row r="11" spans="1:33" ht="25.5">
      <c r="A11" s="383"/>
      <c r="B11" s="384"/>
      <c r="C11" s="412"/>
      <c r="D11" s="384"/>
      <c r="E11" s="406"/>
      <c r="F11" s="458"/>
      <c r="G11" s="390"/>
      <c r="H11" s="413"/>
      <c r="I11" s="385"/>
      <c r="J11" s="388"/>
      <c r="K11" s="406"/>
      <c r="L11" s="453"/>
      <c r="M11" s="451"/>
      <c r="N11" s="406"/>
      <c r="O11" s="394"/>
      <c r="P11" s="406"/>
      <c r="Q11" s="406"/>
      <c r="R11" s="453"/>
      <c r="S11" s="460"/>
      <c r="T11" s="406"/>
      <c r="U11" s="385"/>
      <c r="V11" s="383">
        <v>2</v>
      </c>
      <c r="W11" s="396" t="str">
        <f>Архітект!B127</f>
        <v>Переддипломна практика</v>
      </c>
      <c r="X11" s="414">
        <v>3</v>
      </c>
      <c r="Y11" s="387"/>
      <c r="Z11" s="411"/>
      <c r="AA11" s="387"/>
      <c r="AB11" s="411"/>
      <c r="AC11" s="387"/>
      <c r="AD11" s="411"/>
      <c r="AE11" s="387"/>
      <c r="AF11" s="411"/>
      <c r="AG11" s="387"/>
    </row>
    <row r="12" spans="1:33" ht="51">
      <c r="A12" s="415"/>
      <c r="B12" s="401"/>
      <c r="C12" s="416"/>
      <c r="D12" s="409">
        <v>8</v>
      </c>
      <c r="E12" s="432" t="str">
        <f>Архітект!$B$124</f>
        <v>Обмірна практика</v>
      </c>
      <c r="F12" s="461">
        <v>3</v>
      </c>
      <c r="G12" s="460"/>
      <c r="H12" s="406"/>
      <c r="I12" s="394"/>
      <c r="J12" s="388">
        <v>6</v>
      </c>
      <c r="K12" s="417" t="str">
        <f>Архітект!B125</f>
        <v>Практика з живопису</v>
      </c>
      <c r="L12" s="459">
        <v>3</v>
      </c>
      <c r="M12" s="457"/>
      <c r="N12" s="386"/>
      <c r="O12" s="385"/>
      <c r="P12" s="383">
        <v>5</v>
      </c>
      <c r="Q12" s="417" t="str">
        <f>Архітект!B126</f>
        <v>Виробнича практика</v>
      </c>
      <c r="R12" s="459">
        <v>3</v>
      </c>
      <c r="S12" s="390"/>
      <c r="T12" s="386"/>
      <c r="U12" s="385"/>
      <c r="V12" s="383">
        <v>3</v>
      </c>
      <c r="W12" s="396" t="str">
        <f>Архітект!B130</f>
        <v>Підготовка до випускної кваліфікаційної роботи бакалавра</v>
      </c>
      <c r="X12" s="414">
        <v>9</v>
      </c>
      <c r="Y12" s="387"/>
      <c r="Z12" s="387"/>
      <c r="AA12" s="387"/>
      <c r="AB12" s="387"/>
      <c r="AC12" s="387"/>
      <c r="AD12" s="387"/>
      <c r="AE12" s="387"/>
      <c r="AF12" s="387"/>
      <c r="AG12" s="387"/>
    </row>
    <row r="13" spans="1:33" ht="12.75">
      <c r="A13" s="418"/>
      <c r="B13" s="393"/>
      <c r="C13" s="385">
        <f>SUM(C3:C11)</f>
        <v>30</v>
      </c>
      <c r="D13" s="419"/>
      <c r="E13" s="385"/>
      <c r="F13" s="385">
        <f>SUM(F3:F12)</f>
        <v>30</v>
      </c>
      <c r="G13" s="385"/>
      <c r="H13" s="385"/>
      <c r="I13" s="385">
        <f>SUM(I3:I12)</f>
        <v>26</v>
      </c>
      <c r="J13" s="385"/>
      <c r="K13" s="385"/>
      <c r="L13" s="385">
        <f>SUM(L3:L12)</f>
        <v>24</v>
      </c>
      <c r="M13" s="385"/>
      <c r="N13" s="385"/>
      <c r="O13" s="385">
        <f>SUM(O3:O12)</f>
        <v>19</v>
      </c>
      <c r="P13" s="385"/>
      <c r="Q13" s="385"/>
      <c r="R13" s="459">
        <f>SUM(R3:R12)</f>
        <v>22</v>
      </c>
      <c r="S13" s="410"/>
      <c r="T13" s="385">
        <f>SUM(T3:T12)</f>
        <v>0</v>
      </c>
      <c r="U13" s="385">
        <f>SUM(U3:U12)</f>
        <v>14</v>
      </c>
      <c r="V13" s="385"/>
      <c r="W13" s="385">
        <f>SUM(W3:W12)</f>
        <v>0</v>
      </c>
      <c r="X13" s="385">
        <f>SUM(X3:X12)</f>
        <v>19</v>
      </c>
      <c r="Y13" s="420">
        <f>SUM(C13:X13)</f>
        <v>184</v>
      </c>
      <c r="Z13" s="420"/>
      <c r="AA13" s="421"/>
      <c r="AB13" s="420"/>
      <c r="AC13" s="421"/>
      <c r="AD13" s="420"/>
      <c r="AE13" s="421"/>
      <c r="AF13" s="420"/>
      <c r="AG13" s="421"/>
    </row>
    <row r="14" spans="1:33" ht="114.75">
      <c r="A14" s="422" t="s">
        <v>379</v>
      </c>
      <c r="B14" s="423" t="s">
        <v>359</v>
      </c>
      <c r="C14" s="423"/>
      <c r="D14" s="474"/>
      <c r="E14" s="423" t="s">
        <v>361</v>
      </c>
      <c r="F14" s="423"/>
      <c r="G14" s="423"/>
      <c r="H14" s="423" t="s">
        <v>362</v>
      </c>
      <c r="I14" s="423"/>
      <c r="J14" s="423"/>
      <c r="K14" s="423" t="s">
        <v>363</v>
      </c>
      <c r="L14" s="423"/>
      <c r="M14" s="423"/>
      <c r="N14" s="423" t="s">
        <v>364</v>
      </c>
      <c r="O14" s="423"/>
      <c r="P14" s="423"/>
      <c r="Q14" s="423" t="s">
        <v>365</v>
      </c>
      <c r="R14" s="424"/>
      <c r="S14" s="391"/>
      <c r="T14" s="391" t="s">
        <v>366</v>
      </c>
      <c r="U14" s="392"/>
      <c r="V14" s="391"/>
      <c r="W14" s="391" t="s">
        <v>140</v>
      </c>
      <c r="X14" s="392"/>
      <c r="Y14" s="387"/>
      <c r="Z14" s="387"/>
      <c r="AA14" s="387"/>
      <c r="AB14" s="387"/>
      <c r="AC14" s="387"/>
      <c r="AD14" s="387"/>
      <c r="AE14" s="387"/>
      <c r="AF14" s="387"/>
      <c r="AG14" s="387"/>
    </row>
    <row r="15" spans="1:33" ht="61.5" customHeight="1">
      <c r="A15" s="425"/>
      <c r="B15" s="384"/>
      <c r="C15" s="385"/>
      <c r="D15" s="423"/>
      <c r="E15" s="426"/>
      <c r="F15" s="459"/>
      <c r="G15" s="457">
        <v>8</v>
      </c>
      <c r="H15" s="434" t="str">
        <f>Архітект!B89</f>
        <v>Архітектурне матеріалознавство </v>
      </c>
      <c r="I15" s="478">
        <v>4</v>
      </c>
      <c r="J15" s="386"/>
      <c r="K15" s="398"/>
      <c r="L15" s="466"/>
      <c r="M15" s="467">
        <v>5</v>
      </c>
      <c r="N15" s="433" t="str">
        <f>Архітект!B93</f>
        <v>Будівельна механіка</v>
      </c>
      <c r="O15" s="358">
        <v>4</v>
      </c>
      <c r="P15" s="386">
        <v>6</v>
      </c>
      <c r="Q15" s="468" t="str">
        <f>Архітект!B97</f>
        <v>Водопостачання і водовідведення</v>
      </c>
      <c r="R15" s="459">
        <v>3</v>
      </c>
      <c r="S15" s="457">
        <v>4</v>
      </c>
      <c r="T15" s="427" t="str">
        <f>Архітект!$B$119</f>
        <v>Організація архітектурно-дизайнерської діяльності</v>
      </c>
      <c r="U15" s="394">
        <v>3</v>
      </c>
      <c r="V15" s="386">
        <v>4</v>
      </c>
      <c r="W15" s="402" t="e">
        <f>Архітект!#REF!</f>
        <v>#REF!</v>
      </c>
      <c r="X15" s="358">
        <v>4</v>
      </c>
      <c r="Y15" s="387"/>
      <c r="Z15" s="387"/>
      <c r="AA15" s="387"/>
      <c r="AB15" s="387"/>
      <c r="AC15" s="387"/>
      <c r="AD15" s="428">
        <f>AA16</f>
        <v>0</v>
      </c>
      <c r="AE15" s="387"/>
      <c r="AF15" s="387"/>
      <c r="AG15" s="387"/>
    </row>
    <row r="16" spans="1:33" ht="59.25" customHeight="1">
      <c r="A16" s="425"/>
      <c r="B16" s="384"/>
      <c r="C16" s="429"/>
      <c r="D16" s="386"/>
      <c r="E16" s="384"/>
      <c r="F16" s="459"/>
      <c r="G16" s="457"/>
      <c r="H16" s="398"/>
      <c r="I16" s="358"/>
      <c r="J16" s="386">
        <v>7</v>
      </c>
      <c r="K16" s="490" t="s">
        <v>412</v>
      </c>
      <c r="L16" s="459">
        <v>3</v>
      </c>
      <c r="M16" s="457">
        <v>6</v>
      </c>
      <c r="N16" s="433" t="str">
        <f>Архітект!B95</f>
        <v>Будівельна фізика</v>
      </c>
      <c r="O16" s="394">
        <v>3</v>
      </c>
      <c r="P16" s="386">
        <v>7</v>
      </c>
      <c r="Q16" s="398" t="s">
        <v>380</v>
      </c>
      <c r="R16" s="394">
        <v>3</v>
      </c>
      <c r="S16" s="457"/>
      <c r="T16" s="426"/>
      <c r="U16" s="394"/>
      <c r="V16" s="386">
        <v>5</v>
      </c>
      <c r="W16" s="402" t="str">
        <f>Архітект!$B$71</f>
        <v>Основи менеджменту і маркетингу</v>
      </c>
      <c r="X16" s="358">
        <v>4</v>
      </c>
      <c r="Y16" s="387"/>
      <c r="Z16" s="387"/>
      <c r="AA16" s="387"/>
      <c r="AB16" s="428">
        <f>Y17</f>
        <v>0</v>
      </c>
      <c r="AC16" s="387"/>
      <c r="AD16" s="387"/>
      <c r="AE16" s="387"/>
      <c r="AF16" s="387"/>
      <c r="AG16" s="387"/>
    </row>
    <row r="17" spans="1:33" ht="63" customHeight="1">
      <c r="A17" s="425"/>
      <c r="B17" s="384"/>
      <c r="C17" s="385"/>
      <c r="D17" s="386"/>
      <c r="E17" s="384"/>
      <c r="F17" s="459"/>
      <c r="G17" s="457"/>
      <c r="H17" s="398"/>
      <c r="I17" s="393"/>
      <c r="J17" s="386">
        <v>8</v>
      </c>
      <c r="K17" s="398" t="s">
        <v>415</v>
      </c>
      <c r="L17" s="459">
        <v>3</v>
      </c>
      <c r="M17" s="457">
        <v>7</v>
      </c>
      <c r="N17" s="383" t="s">
        <v>383</v>
      </c>
      <c r="O17" s="454">
        <v>4</v>
      </c>
      <c r="P17" s="386">
        <v>8</v>
      </c>
      <c r="Q17" s="383" t="s">
        <v>416</v>
      </c>
      <c r="R17" s="453">
        <v>3</v>
      </c>
      <c r="S17" s="457">
        <v>5</v>
      </c>
      <c r="T17" s="491" t="str">
        <f>Архітект!B113</f>
        <v>Ландшафтний дизайн</v>
      </c>
      <c r="U17" s="358">
        <v>5</v>
      </c>
      <c r="V17" s="386">
        <v>6</v>
      </c>
      <c r="W17" s="426" t="s">
        <v>384</v>
      </c>
      <c r="X17" s="394">
        <v>3</v>
      </c>
      <c r="Y17" s="387"/>
      <c r="Z17" s="387"/>
      <c r="AA17" s="430"/>
      <c r="AB17" s="387"/>
      <c r="AC17" s="430"/>
      <c r="AD17" s="387"/>
      <c r="AE17" s="430"/>
      <c r="AF17" s="387"/>
      <c r="AG17" s="430"/>
    </row>
    <row r="18" spans="1:33" ht="46.5" customHeight="1">
      <c r="A18" s="425"/>
      <c r="B18" s="384"/>
      <c r="C18" s="385"/>
      <c r="D18" s="386"/>
      <c r="E18" s="384"/>
      <c r="F18" s="459"/>
      <c r="G18" s="457"/>
      <c r="H18" s="384"/>
      <c r="I18" s="385"/>
      <c r="J18" s="386"/>
      <c r="K18" s="386"/>
      <c r="L18" s="459"/>
      <c r="M18" s="457"/>
      <c r="O18" s="358"/>
      <c r="P18" s="386"/>
      <c r="R18" s="470"/>
      <c r="S18" s="457">
        <v>6</v>
      </c>
      <c r="T18" s="475" t="s">
        <v>381</v>
      </c>
      <c r="U18" s="358">
        <v>4</v>
      </c>
      <c r="V18" s="386"/>
      <c r="W18" s="398"/>
      <c r="X18" s="394"/>
      <c r="Y18" s="387"/>
      <c r="Z18" s="387"/>
      <c r="AA18" s="387"/>
      <c r="AB18" s="387"/>
      <c r="AC18" s="387"/>
      <c r="AD18" s="387"/>
      <c r="AE18" s="387"/>
      <c r="AF18" s="387"/>
      <c r="AG18" s="387"/>
    </row>
    <row r="19" spans="1:33" ht="60" customHeight="1">
      <c r="A19" s="368"/>
      <c r="B19" s="353"/>
      <c r="C19" s="354"/>
      <c r="D19" s="368"/>
      <c r="E19" s="353"/>
      <c r="F19" s="464"/>
      <c r="G19" s="462"/>
      <c r="H19" s="353"/>
      <c r="I19" s="354"/>
      <c r="J19" s="355"/>
      <c r="K19" s="355"/>
      <c r="L19" s="464"/>
      <c r="M19" s="462"/>
      <c r="N19" s="355"/>
      <c r="O19" s="369"/>
      <c r="P19" s="370"/>
      <c r="Q19" s="370"/>
      <c r="R19" s="471"/>
      <c r="S19" s="457">
        <v>7</v>
      </c>
      <c r="T19" s="384" t="s">
        <v>382</v>
      </c>
      <c r="U19" s="394">
        <v>3</v>
      </c>
      <c r="V19" s="355"/>
      <c r="W19" s="398"/>
      <c r="X19" s="371"/>
      <c r="Y19" s="334"/>
      <c r="Z19" s="334"/>
      <c r="AA19" s="334"/>
      <c r="AB19" s="334"/>
      <c r="AC19" s="334"/>
      <c r="AD19" s="334"/>
      <c r="AE19" s="334"/>
      <c r="AF19" s="334"/>
      <c r="AG19" s="334"/>
    </row>
    <row r="20" spans="1:33" s="336" customFormat="1" ht="58.5" customHeight="1">
      <c r="A20" s="368"/>
      <c r="B20" s="353"/>
      <c r="C20" s="354"/>
      <c r="D20" s="368"/>
      <c r="E20" s="353"/>
      <c r="F20" s="464"/>
      <c r="G20" s="462"/>
      <c r="H20" s="355"/>
      <c r="I20" s="354"/>
      <c r="J20" s="368"/>
      <c r="K20" s="372"/>
      <c r="L20" s="464"/>
      <c r="M20" s="462"/>
      <c r="N20" s="355"/>
      <c r="O20" s="369"/>
      <c r="P20" s="373"/>
      <c r="Q20" s="355"/>
      <c r="R20" s="472"/>
      <c r="S20" s="435"/>
      <c r="T20" s="441"/>
      <c r="U20" s="360"/>
      <c r="V20" s="355"/>
      <c r="W20" s="373"/>
      <c r="X20" s="371"/>
      <c r="Y20" s="334"/>
      <c r="Z20" s="334"/>
      <c r="AA20" s="334"/>
      <c r="AB20" s="334"/>
      <c r="AC20" s="334"/>
      <c r="AD20" s="334"/>
      <c r="AE20" s="334"/>
      <c r="AF20" s="334"/>
      <c r="AG20" s="334"/>
    </row>
    <row r="21" spans="1:33" s="336" customFormat="1" ht="12.75">
      <c r="A21" s="368"/>
      <c r="B21" s="353"/>
      <c r="C21" s="354"/>
      <c r="D21" s="368"/>
      <c r="E21" s="353"/>
      <c r="F21" s="464"/>
      <c r="G21" s="462"/>
      <c r="H21" s="353"/>
      <c r="I21" s="354"/>
      <c r="J21" s="368"/>
      <c r="K21" s="355"/>
      <c r="L21" s="464"/>
      <c r="M21" s="361"/>
      <c r="N21" s="363"/>
      <c r="O21" s="354"/>
      <c r="P21" s="363"/>
      <c r="Q21" s="363"/>
      <c r="R21" s="473"/>
      <c r="S21" s="469"/>
      <c r="T21" s="363"/>
      <c r="U21" s="354"/>
      <c r="V21" s="363"/>
      <c r="W21" s="363"/>
      <c r="X21" s="364"/>
      <c r="Y21" s="334"/>
      <c r="Z21" s="334"/>
      <c r="AA21" s="334"/>
      <c r="AB21" s="334"/>
      <c r="AC21" s="334"/>
      <c r="AD21" s="334"/>
      <c r="AE21" s="334"/>
      <c r="AF21" s="334"/>
      <c r="AG21" s="334"/>
    </row>
    <row r="22" spans="1:33" s="336" customFormat="1" ht="12.75">
      <c r="A22" s="355"/>
      <c r="B22" s="353"/>
      <c r="C22" s="354">
        <f>SUM(C15:C21)</f>
        <v>0</v>
      </c>
      <c r="D22" s="368"/>
      <c r="E22" s="374"/>
      <c r="F22" s="464">
        <f>SUM(F15:F21)</f>
        <v>0</v>
      </c>
      <c r="G22" s="463"/>
      <c r="H22" s="374"/>
      <c r="I22" s="354">
        <f>SUM(I15:I21)</f>
        <v>4</v>
      </c>
      <c r="J22" s="375"/>
      <c r="K22" s="375"/>
      <c r="L22" s="464">
        <f>SUM(L15:L21)</f>
        <v>6</v>
      </c>
      <c r="M22" s="465"/>
      <c r="N22" s="375"/>
      <c r="O22" s="354">
        <f>SUM(O15:O21)</f>
        <v>11</v>
      </c>
      <c r="P22" s="354"/>
      <c r="Q22" s="354"/>
      <c r="R22" s="354">
        <f aca="true" t="shared" si="0" ref="R22:X22">SUM(R15:R21)</f>
        <v>9</v>
      </c>
      <c r="S22" s="354"/>
      <c r="T22" s="354"/>
      <c r="U22" s="354">
        <f t="shared" si="0"/>
        <v>15</v>
      </c>
      <c r="V22" s="354"/>
      <c r="W22" s="354"/>
      <c r="X22" s="354">
        <f t="shared" si="0"/>
        <v>11</v>
      </c>
      <c r="Y22" s="337">
        <f>SUM(A22:X22)</f>
        <v>56</v>
      </c>
      <c r="Z22" s="334"/>
      <c r="AA22" s="333">
        <f>240*0.25</f>
        <v>60</v>
      </c>
      <c r="AB22" s="334"/>
      <c r="AC22" s="333">
        <f>240*0.25</f>
        <v>60</v>
      </c>
      <c r="AD22" s="334"/>
      <c r="AE22" s="333">
        <f>240*0.25</f>
        <v>60</v>
      </c>
      <c r="AF22" s="334"/>
      <c r="AG22" s="333">
        <f>240*0.25</f>
        <v>60</v>
      </c>
    </row>
    <row r="23" spans="1:33" s="335" customFormat="1" ht="11.25" customHeight="1">
      <c r="A23" s="366" t="s">
        <v>385</v>
      </c>
      <c r="B23" s="359"/>
      <c r="C23" s="376"/>
      <c r="D23" s="375"/>
      <c r="E23" s="359"/>
      <c r="F23" s="376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34"/>
      <c r="Z23" s="334"/>
      <c r="AA23" s="334"/>
      <c r="AB23" s="334"/>
      <c r="AC23" s="334"/>
      <c r="AD23" s="334"/>
      <c r="AE23" s="334"/>
      <c r="AF23" s="334"/>
      <c r="AG23" s="334"/>
    </row>
    <row r="24" spans="1:33" s="335" customFormat="1" ht="12.75">
      <c r="A24" s="352"/>
      <c r="B24" s="377" t="s">
        <v>386</v>
      </c>
      <c r="C24" s="354"/>
      <c r="D24" s="359"/>
      <c r="E24" s="377" t="str">
        <f>B24</f>
        <v>фізична культура</v>
      </c>
      <c r="F24" s="354"/>
      <c r="G24" s="352"/>
      <c r="H24" s="377" t="str">
        <f>E24</f>
        <v>фізична культура</v>
      </c>
      <c r="I24" s="354"/>
      <c r="J24" s="352"/>
      <c r="K24" s="378" t="str">
        <f>H24</f>
        <v>фізична культура</v>
      </c>
      <c r="L24" s="354"/>
      <c r="M24" s="355"/>
      <c r="N24" s="368"/>
      <c r="O24" s="354"/>
      <c r="P24" s="352"/>
      <c r="Q24" s="352"/>
      <c r="R24" s="354"/>
      <c r="S24" s="352"/>
      <c r="T24" s="368"/>
      <c r="U24" s="354"/>
      <c r="V24" s="352"/>
      <c r="W24" s="352"/>
      <c r="X24" s="354"/>
      <c r="Y24" s="334"/>
      <c r="Z24" s="334"/>
      <c r="AA24" s="334"/>
      <c r="AB24" s="334"/>
      <c r="AC24" s="334"/>
      <c r="AD24" s="334"/>
      <c r="AE24" s="334"/>
      <c r="AF24" s="334"/>
      <c r="AG24" s="334"/>
    </row>
    <row r="25" spans="1:33" s="335" customFormat="1" ht="12.75">
      <c r="A25" s="379"/>
      <c r="B25" s="380"/>
      <c r="C25" s="357"/>
      <c r="D25" s="352"/>
      <c r="E25" s="380"/>
      <c r="F25" s="357"/>
      <c r="G25" s="379"/>
      <c r="H25" s="380"/>
      <c r="I25" s="357"/>
      <c r="J25" s="379"/>
      <c r="K25" s="356"/>
      <c r="L25" s="357"/>
      <c r="M25" s="356"/>
      <c r="N25" s="356"/>
      <c r="O25" s="357"/>
      <c r="P25" s="379"/>
      <c r="Q25" s="356"/>
      <c r="R25" s="357"/>
      <c r="S25" s="379"/>
      <c r="T25" s="356"/>
      <c r="U25" s="357"/>
      <c r="V25" s="379"/>
      <c r="W25" s="356"/>
      <c r="X25" s="357"/>
      <c r="Y25" s="334"/>
      <c r="Z25" s="334"/>
      <c r="AA25" s="334"/>
      <c r="AB25" s="334"/>
      <c r="AC25" s="334"/>
      <c r="AD25" s="334"/>
      <c r="AE25" s="334"/>
      <c r="AF25" s="334"/>
      <c r="AG25" s="334"/>
    </row>
    <row r="26" spans="1:33" s="335" customFormat="1" ht="12.75">
      <c r="A26" s="436"/>
      <c r="B26" s="437"/>
      <c r="C26" s="438">
        <f>C13+C22</f>
        <v>30</v>
      </c>
      <c r="D26" s="436"/>
      <c r="E26" s="439">
        <f aca="true" t="shared" si="1" ref="E26:O26">E13+E22</f>
        <v>0</v>
      </c>
      <c r="F26" s="438">
        <f t="shared" si="1"/>
        <v>30</v>
      </c>
      <c r="G26" s="440">
        <f t="shared" si="1"/>
        <v>0</v>
      </c>
      <c r="H26" s="439">
        <f t="shared" si="1"/>
        <v>0</v>
      </c>
      <c r="I26" s="438">
        <f t="shared" si="1"/>
        <v>30</v>
      </c>
      <c r="J26" s="440">
        <f t="shared" si="1"/>
        <v>0</v>
      </c>
      <c r="K26" s="440">
        <f t="shared" si="1"/>
        <v>0</v>
      </c>
      <c r="L26" s="438">
        <f t="shared" si="1"/>
        <v>30</v>
      </c>
      <c r="M26" s="440">
        <f t="shared" si="1"/>
        <v>0</v>
      </c>
      <c r="N26" s="440">
        <f t="shared" si="1"/>
        <v>0</v>
      </c>
      <c r="O26" s="438">
        <f t="shared" si="1"/>
        <v>30</v>
      </c>
      <c r="P26" s="440"/>
      <c r="Q26" s="440">
        <f>Q13+Q22</f>
        <v>0</v>
      </c>
      <c r="R26" s="438">
        <f>R13+R22</f>
        <v>31</v>
      </c>
      <c r="S26" s="440"/>
      <c r="T26" s="440">
        <f>T13+T22</f>
        <v>0</v>
      </c>
      <c r="U26" s="438">
        <f>U13+U22</f>
        <v>29</v>
      </c>
      <c r="V26" s="440"/>
      <c r="W26" s="440">
        <f>W13+W22</f>
        <v>0</v>
      </c>
      <c r="X26" s="438">
        <f>X13+X22</f>
        <v>30</v>
      </c>
      <c r="Y26" s="340"/>
      <c r="Z26" s="341">
        <f>SUM(C26:X26)</f>
        <v>240</v>
      </c>
      <c r="AA26" s="340"/>
      <c r="AB26" s="341">
        <f>SUM(E26:Z26)</f>
        <v>450</v>
      </c>
      <c r="AC26" s="340"/>
      <c r="AD26" s="341">
        <f>SUM(G26:AB26)</f>
        <v>870</v>
      </c>
      <c r="AE26" s="340"/>
      <c r="AF26" s="341">
        <f>SUM(I26:AD26)</f>
        <v>1740</v>
      </c>
      <c r="AG26" s="340"/>
    </row>
    <row r="27" spans="1:24" s="335" customFormat="1" ht="12.75">
      <c r="A27" s="365"/>
      <c r="B27" s="365"/>
      <c r="C27" s="367"/>
      <c r="D27" s="381">
        <f>D14+D23</f>
        <v>0</v>
      </c>
      <c r="E27" s="365"/>
      <c r="F27" s="382"/>
      <c r="G27" s="365"/>
      <c r="H27" s="365"/>
      <c r="I27" s="382"/>
      <c r="J27" s="365"/>
      <c r="K27" s="365"/>
      <c r="L27" s="382"/>
      <c r="M27" s="361"/>
      <c r="N27" s="365"/>
      <c r="O27" s="382"/>
      <c r="P27" s="365"/>
      <c r="Q27" s="365"/>
      <c r="R27" s="382"/>
      <c r="S27" s="365"/>
      <c r="T27" s="365"/>
      <c r="U27" s="382"/>
      <c r="V27" s="365"/>
      <c r="W27" s="365"/>
      <c r="X27" s="382"/>
    </row>
    <row r="28" spans="1:24" s="335" customFormat="1" ht="12.75">
      <c r="A28" s="365"/>
      <c r="B28" s="365"/>
      <c r="C28" s="367"/>
      <c r="D28" s="365"/>
      <c r="E28" s="365"/>
      <c r="F28" s="382"/>
      <c r="G28" s="365"/>
      <c r="H28" s="365"/>
      <c r="I28" s="382"/>
      <c r="J28" s="365"/>
      <c r="K28" s="365"/>
      <c r="L28" s="382"/>
      <c r="M28" s="361"/>
      <c r="N28" s="365"/>
      <c r="O28" s="382"/>
      <c r="P28" s="365"/>
      <c r="Q28" s="365"/>
      <c r="R28" s="382"/>
      <c r="S28" s="365"/>
      <c r="T28" s="365"/>
      <c r="U28" s="382"/>
      <c r="V28" s="365"/>
      <c r="W28" s="365"/>
      <c r="X28" s="382"/>
    </row>
    <row r="29" spans="3:24" s="335" customFormat="1" ht="11.25">
      <c r="C29" s="338"/>
      <c r="F29" s="339"/>
      <c r="I29" s="339"/>
      <c r="L29" s="339"/>
      <c r="M29" s="336"/>
      <c r="O29" s="339"/>
      <c r="R29" s="339"/>
      <c r="U29" s="339"/>
      <c r="X29" s="339"/>
    </row>
  </sheetData>
  <sheetProtection/>
  <mergeCells count="1">
    <mergeCell ref="A2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3"/>
  <sheetViews>
    <sheetView zoomScale="60" zoomScaleNormal="60" zoomScalePageLayoutView="0" workbookViewId="0" topLeftCell="A4">
      <selection activeCell="J7" sqref="J7"/>
    </sheetView>
  </sheetViews>
  <sheetFormatPr defaultColWidth="9.00390625" defaultRowHeight="12.75"/>
  <cols>
    <col min="1" max="1" width="4.25390625" style="0" customWidth="1"/>
    <col min="2" max="2" width="19.125" style="0" customWidth="1"/>
    <col min="3" max="3" width="6.25390625" style="0" customWidth="1"/>
    <col min="4" max="4" width="8.125" style="0" customWidth="1"/>
    <col min="5" max="5" width="4.125" style="0" customWidth="1"/>
    <col min="6" max="6" width="17.75390625" style="0" customWidth="1"/>
    <col min="7" max="7" width="6.75390625" style="0" customWidth="1"/>
    <col min="8" max="8" width="8.00390625" style="0" customWidth="1"/>
    <col min="9" max="9" width="4.00390625" style="0" customWidth="1"/>
    <col min="10" max="10" width="17.75390625" style="0" customWidth="1"/>
    <col min="11" max="11" width="7.875" style="0" customWidth="1"/>
    <col min="13" max="13" width="3.625" style="0" customWidth="1"/>
    <col min="14" max="14" width="17.75390625" style="0" customWidth="1"/>
    <col min="15" max="15" width="6.75390625" style="0" customWidth="1"/>
    <col min="16" max="16" width="9.00390625" style="0" customWidth="1"/>
    <col min="17" max="17" width="3.875" style="0" customWidth="1"/>
    <col min="18" max="18" width="18.25390625" style="0" customWidth="1"/>
    <col min="19" max="19" width="7.75390625" style="0" customWidth="1"/>
    <col min="20" max="20" width="9.625" style="0" customWidth="1"/>
    <col min="21" max="21" width="3.875" style="0" customWidth="1"/>
    <col min="22" max="22" width="18.25390625" style="0" customWidth="1"/>
    <col min="23" max="23" width="6.625" style="0" customWidth="1"/>
    <col min="24" max="24" width="8.375" style="0" customWidth="1"/>
    <col min="25" max="25" width="3.625" style="0" customWidth="1"/>
    <col min="26" max="26" width="18.00390625" style="0" customWidth="1"/>
    <col min="27" max="27" width="7.125" style="0" customWidth="1"/>
    <col min="28" max="28" width="8.375" style="0" customWidth="1"/>
    <col min="29" max="29" width="3.625" style="0" customWidth="1"/>
    <col min="30" max="30" width="17.625" style="0" customWidth="1"/>
    <col min="31" max="31" width="7.00390625" style="0" customWidth="1"/>
    <col min="32" max="32" width="8.25390625" style="0" customWidth="1"/>
    <col min="34" max="34" width="10.00390625" style="0" bestFit="1" customWidth="1"/>
    <col min="36" max="36" width="54.75390625" style="0" customWidth="1"/>
  </cols>
  <sheetData>
    <row r="2" spans="1:35" ht="36">
      <c r="A2" s="544"/>
      <c r="B2" s="545" t="s">
        <v>359</v>
      </c>
      <c r="C2" s="546" t="s">
        <v>360</v>
      </c>
      <c r="D2" s="547" t="s">
        <v>432</v>
      </c>
      <c r="E2" s="548"/>
      <c r="F2" s="545" t="s">
        <v>361</v>
      </c>
      <c r="G2" s="546" t="s">
        <v>360</v>
      </c>
      <c r="H2" s="547"/>
      <c r="I2" s="548"/>
      <c r="J2" s="545" t="s">
        <v>362</v>
      </c>
      <c r="K2" s="546" t="s">
        <v>360</v>
      </c>
      <c r="L2" s="547"/>
      <c r="M2" s="548"/>
      <c r="N2" s="545" t="s">
        <v>363</v>
      </c>
      <c r="O2" s="546" t="s">
        <v>360</v>
      </c>
      <c r="P2" s="547"/>
      <c r="Q2" s="548"/>
      <c r="R2" s="545" t="s">
        <v>364</v>
      </c>
      <c r="S2" s="546" t="s">
        <v>360</v>
      </c>
      <c r="T2" s="547"/>
      <c r="U2" s="548"/>
      <c r="V2" s="545" t="s">
        <v>365</v>
      </c>
      <c r="W2" s="546" t="s">
        <v>360</v>
      </c>
      <c r="X2" s="547"/>
      <c r="Y2" s="548"/>
      <c r="Z2" s="545" t="s">
        <v>366</v>
      </c>
      <c r="AA2" s="546" t="s">
        <v>360</v>
      </c>
      <c r="AB2" s="547"/>
      <c r="AC2" s="548"/>
      <c r="AD2" s="545" t="s">
        <v>140</v>
      </c>
      <c r="AE2" s="547" t="s">
        <v>360</v>
      </c>
      <c r="AF2" s="546"/>
      <c r="AG2" s="549"/>
      <c r="AH2" s="549"/>
      <c r="AI2" s="549"/>
    </row>
    <row r="3" spans="1:35" ht="18">
      <c r="A3" s="1447" t="s">
        <v>367</v>
      </c>
      <c r="B3" s="1448"/>
      <c r="C3" s="1448"/>
      <c r="D3" s="1448"/>
      <c r="E3" s="1448"/>
      <c r="F3" s="1448"/>
      <c r="G3" s="1448"/>
      <c r="H3" s="1448"/>
      <c r="I3" s="1448"/>
      <c r="J3" s="1448"/>
      <c r="K3" s="1448"/>
      <c r="L3" s="1448"/>
      <c r="M3" s="1448"/>
      <c r="N3" s="1448"/>
      <c r="O3" s="1448"/>
      <c r="P3" s="1448"/>
      <c r="Q3" s="1448"/>
      <c r="R3" s="1448"/>
      <c r="S3" s="1448"/>
      <c r="T3" s="1448"/>
      <c r="U3" s="1448"/>
      <c r="V3" s="1448"/>
      <c r="W3" s="1449"/>
      <c r="X3" s="551"/>
      <c r="Y3" s="549"/>
      <c r="Z3" s="549"/>
      <c r="AA3" s="552"/>
      <c r="AB3" s="552"/>
      <c r="AC3" s="549"/>
      <c r="AD3" s="549"/>
      <c r="AE3" s="552"/>
      <c r="AF3" s="553"/>
      <c r="AG3" s="549"/>
      <c r="AH3" s="549">
        <v>1</v>
      </c>
      <c r="AI3" s="549">
        <v>2</v>
      </c>
    </row>
    <row r="4" spans="1:35" ht="18">
      <c r="A4" s="554">
        <v>1</v>
      </c>
      <c r="B4" s="555" t="s">
        <v>425</v>
      </c>
      <c r="C4" s="556">
        <v>2</v>
      </c>
      <c r="D4" s="557">
        <f aca="true" t="shared" si="0" ref="D4:D11">C4*30</f>
        <v>60</v>
      </c>
      <c r="E4" s="558">
        <v>1</v>
      </c>
      <c r="F4" s="555" t="str">
        <f>B4</f>
        <v>Іноземна мова</v>
      </c>
      <c r="G4" s="559">
        <v>2</v>
      </c>
      <c r="H4" s="557">
        <f aca="true" t="shared" si="1" ref="H4:H11">G4*30</f>
        <v>60</v>
      </c>
      <c r="I4" s="558">
        <v>1</v>
      </c>
      <c r="J4" s="555" t="str">
        <f>B4</f>
        <v>Іноземна мова</v>
      </c>
      <c r="K4" s="556">
        <v>2</v>
      </c>
      <c r="L4" s="557">
        <f aca="true" t="shared" si="2" ref="L4:L11">K4*30</f>
        <v>60</v>
      </c>
      <c r="M4" s="558">
        <v>1</v>
      </c>
      <c r="N4" s="555" t="str">
        <f>B4</f>
        <v>Іноземна мова</v>
      </c>
      <c r="O4" s="559">
        <v>2</v>
      </c>
      <c r="P4" s="557">
        <f>O4*30</f>
        <v>60</v>
      </c>
      <c r="Q4" s="558">
        <v>1</v>
      </c>
      <c r="R4" s="555" t="str">
        <f>N4</f>
        <v>Іноземна мова</v>
      </c>
      <c r="S4" s="553">
        <v>2</v>
      </c>
      <c r="T4" s="560">
        <f>S4*30</f>
        <v>60</v>
      </c>
      <c r="U4" s="561">
        <v>1</v>
      </c>
      <c r="V4" s="555" t="str">
        <f>R4</f>
        <v>Іноземна мова</v>
      </c>
      <c r="W4" s="559">
        <v>2</v>
      </c>
      <c r="X4" s="560">
        <f>W4*30</f>
        <v>60</v>
      </c>
      <c r="Y4" s="562">
        <v>1</v>
      </c>
      <c r="Z4" s="555" t="str">
        <f>R4</f>
        <v>Іноземна мова</v>
      </c>
      <c r="AA4" s="556">
        <v>2</v>
      </c>
      <c r="AB4" s="557">
        <f>AA4*30</f>
        <v>60</v>
      </c>
      <c r="AC4" s="563">
        <v>1</v>
      </c>
      <c r="AD4" s="555" t="str">
        <f>V4</f>
        <v>Іноземна мова</v>
      </c>
      <c r="AE4" s="559">
        <v>2</v>
      </c>
      <c r="AF4" s="564">
        <f>AE4*30</f>
        <v>60</v>
      </c>
      <c r="AG4" s="549" t="s">
        <v>371</v>
      </c>
      <c r="AH4" s="565">
        <v>3</v>
      </c>
      <c r="AI4" s="565">
        <v>3</v>
      </c>
    </row>
    <row r="5" spans="1:35" ht="90">
      <c r="A5" s="565">
        <v>2</v>
      </c>
      <c r="B5" s="566" t="s">
        <v>433</v>
      </c>
      <c r="C5" s="567">
        <v>5</v>
      </c>
      <c r="D5" s="557">
        <f t="shared" si="0"/>
        <v>150</v>
      </c>
      <c r="E5" s="558">
        <v>2</v>
      </c>
      <c r="F5" s="555" t="s">
        <v>434</v>
      </c>
      <c r="G5" s="567">
        <v>4</v>
      </c>
      <c r="H5" s="557">
        <f t="shared" si="1"/>
        <v>120</v>
      </c>
      <c r="I5" s="558">
        <v>2</v>
      </c>
      <c r="J5" s="568" t="s">
        <v>346</v>
      </c>
      <c r="K5" s="559">
        <v>3</v>
      </c>
      <c r="L5" s="557">
        <f t="shared" si="2"/>
        <v>90</v>
      </c>
      <c r="M5" s="558">
        <v>2</v>
      </c>
      <c r="N5" s="555" t="s">
        <v>369</v>
      </c>
      <c r="O5" s="567">
        <v>4</v>
      </c>
      <c r="P5" s="557">
        <f>O5*30</f>
        <v>120</v>
      </c>
      <c r="Q5" s="569">
        <v>2</v>
      </c>
      <c r="R5" s="568" t="s">
        <v>435</v>
      </c>
      <c r="S5" s="559">
        <v>3</v>
      </c>
      <c r="T5" s="557">
        <f>S5*30</f>
        <v>90</v>
      </c>
      <c r="U5" s="558">
        <v>2</v>
      </c>
      <c r="V5" s="568" t="s">
        <v>426</v>
      </c>
      <c r="W5" s="559">
        <v>3</v>
      </c>
      <c r="X5" s="557">
        <f>W5*30</f>
        <v>90</v>
      </c>
      <c r="Y5" s="558">
        <v>2</v>
      </c>
      <c r="Z5" s="568" t="s">
        <v>427</v>
      </c>
      <c r="AA5" s="559">
        <v>3</v>
      </c>
      <c r="AB5" s="557">
        <f>AA5*30</f>
        <v>90</v>
      </c>
      <c r="AC5" s="558"/>
      <c r="AD5" s="570"/>
      <c r="AE5" s="571"/>
      <c r="AF5" s="564"/>
      <c r="AG5" s="549" t="s">
        <v>374</v>
      </c>
      <c r="AH5" s="565">
        <v>3</v>
      </c>
      <c r="AI5" s="565">
        <v>6</v>
      </c>
    </row>
    <row r="6" spans="1:35" ht="80.25" customHeight="1">
      <c r="A6" s="565">
        <v>3</v>
      </c>
      <c r="B6" s="572" t="s">
        <v>422</v>
      </c>
      <c r="C6" s="559">
        <v>3</v>
      </c>
      <c r="D6" s="557">
        <f t="shared" si="0"/>
        <v>90</v>
      </c>
      <c r="E6" s="558">
        <v>3</v>
      </c>
      <c r="F6" s="568" t="s">
        <v>436</v>
      </c>
      <c r="G6" s="559">
        <v>3</v>
      </c>
      <c r="H6" s="557">
        <f t="shared" si="1"/>
        <v>90</v>
      </c>
      <c r="I6" s="558"/>
      <c r="J6" s="570"/>
      <c r="K6" s="564"/>
      <c r="L6" s="557"/>
      <c r="M6" s="569">
        <v>3</v>
      </c>
      <c r="N6" s="568" t="s">
        <v>437</v>
      </c>
      <c r="O6" s="559">
        <v>3</v>
      </c>
      <c r="P6" s="557">
        <f>O6*30</f>
        <v>90</v>
      </c>
      <c r="Q6" s="558">
        <v>3</v>
      </c>
      <c r="R6" s="755" t="s">
        <v>467</v>
      </c>
      <c r="S6" s="567">
        <v>5</v>
      </c>
      <c r="T6" s="557">
        <f>S6*30</f>
        <v>150</v>
      </c>
      <c r="U6" s="558">
        <v>3</v>
      </c>
      <c r="V6" s="573" t="s">
        <v>438</v>
      </c>
      <c r="W6" s="567">
        <v>4</v>
      </c>
      <c r="X6" s="557">
        <f>W6*30</f>
        <v>120</v>
      </c>
      <c r="Y6" s="558"/>
      <c r="Z6" s="574"/>
      <c r="AA6" s="575"/>
      <c r="AB6" s="557">
        <f>AA6*30</f>
        <v>0</v>
      </c>
      <c r="AC6" s="558"/>
      <c r="AD6" s="574"/>
      <c r="AE6" s="576"/>
      <c r="AF6" s="564">
        <f>AE6*30</f>
        <v>0</v>
      </c>
      <c r="AG6" s="549" t="s">
        <v>439</v>
      </c>
      <c r="AH6" s="565"/>
      <c r="AI6" s="565"/>
    </row>
    <row r="7" spans="1:35" ht="78" customHeight="1">
      <c r="A7" s="565">
        <v>4</v>
      </c>
      <c r="B7" s="577" t="s">
        <v>423</v>
      </c>
      <c r="C7" s="567">
        <v>5</v>
      </c>
      <c r="D7" s="557">
        <f t="shared" si="0"/>
        <v>150</v>
      </c>
      <c r="E7" s="558">
        <v>4</v>
      </c>
      <c r="F7" s="577" t="s">
        <v>423</v>
      </c>
      <c r="G7" s="567">
        <v>4</v>
      </c>
      <c r="H7" s="557">
        <f t="shared" si="1"/>
        <v>120</v>
      </c>
      <c r="I7" s="558">
        <v>3</v>
      </c>
      <c r="J7" s="754" t="s">
        <v>397</v>
      </c>
      <c r="K7" s="567">
        <v>5</v>
      </c>
      <c r="L7" s="557">
        <f t="shared" si="2"/>
        <v>150</v>
      </c>
      <c r="M7" s="558"/>
      <c r="N7" s="578"/>
      <c r="O7" s="579"/>
      <c r="P7" s="557"/>
      <c r="Q7" s="558">
        <v>4</v>
      </c>
      <c r="R7" s="580" t="s">
        <v>407</v>
      </c>
      <c r="S7" s="567">
        <v>4</v>
      </c>
      <c r="T7" s="557">
        <f>S7*30</f>
        <v>120</v>
      </c>
      <c r="U7" s="558"/>
      <c r="V7" s="570"/>
      <c r="W7" s="581"/>
      <c r="X7" s="557">
        <f>W7*30</f>
        <v>0</v>
      </c>
      <c r="Y7" s="558"/>
      <c r="Z7" s="570"/>
      <c r="AA7" s="582"/>
      <c r="AB7" s="557">
        <f>AA7*30</f>
        <v>0</v>
      </c>
      <c r="AC7" s="558"/>
      <c r="AD7" s="574"/>
      <c r="AE7" s="560"/>
      <c r="AF7" s="564">
        <f>AE7*30</f>
        <v>0</v>
      </c>
      <c r="AG7" s="549" t="s">
        <v>440</v>
      </c>
      <c r="AH7" s="565"/>
      <c r="AI7" s="565"/>
    </row>
    <row r="8" spans="1:35" ht="75.75" customHeight="1">
      <c r="A8" s="565">
        <v>5</v>
      </c>
      <c r="B8" s="583" t="s">
        <v>441</v>
      </c>
      <c r="C8" s="567">
        <v>4</v>
      </c>
      <c r="D8" s="557">
        <f t="shared" si="0"/>
        <v>120</v>
      </c>
      <c r="E8" s="558">
        <v>5</v>
      </c>
      <c r="F8" s="583" t="s">
        <v>441</v>
      </c>
      <c r="G8" s="567">
        <v>4</v>
      </c>
      <c r="H8" s="557">
        <f t="shared" si="1"/>
        <v>120</v>
      </c>
      <c r="I8" s="558">
        <v>4</v>
      </c>
      <c r="J8" s="583" t="s">
        <v>441</v>
      </c>
      <c r="K8" s="567">
        <v>4</v>
      </c>
      <c r="L8" s="557">
        <f t="shared" si="2"/>
        <v>120</v>
      </c>
      <c r="M8" s="558">
        <v>4</v>
      </c>
      <c r="N8" s="583" t="s">
        <v>515</v>
      </c>
      <c r="O8" s="567">
        <v>5</v>
      </c>
      <c r="P8" s="557">
        <f>O8*30</f>
        <v>150</v>
      </c>
      <c r="Q8" s="584"/>
      <c r="R8" s="570"/>
      <c r="S8" s="585"/>
      <c r="T8" s="557">
        <f>S8*30</f>
        <v>0</v>
      </c>
      <c r="U8" s="586"/>
      <c r="V8" s="587"/>
      <c r="W8" s="588"/>
      <c r="X8" s="589"/>
      <c r="Y8" s="590"/>
      <c r="Z8" s="591"/>
      <c r="AA8" s="571"/>
      <c r="AB8" s="557"/>
      <c r="AC8" s="592"/>
      <c r="AD8" s="587"/>
      <c r="AE8" s="560"/>
      <c r="AF8" s="564"/>
      <c r="AG8" s="549" t="s">
        <v>378</v>
      </c>
      <c r="AH8" s="565">
        <v>4</v>
      </c>
      <c r="AI8" s="565">
        <v>3</v>
      </c>
    </row>
    <row r="9" spans="1:35" ht="56.25" customHeight="1">
      <c r="A9" s="565">
        <v>6</v>
      </c>
      <c r="B9" s="593" t="s">
        <v>442</v>
      </c>
      <c r="C9" s="559">
        <v>4</v>
      </c>
      <c r="D9" s="557">
        <f t="shared" si="0"/>
        <v>120</v>
      </c>
      <c r="E9" s="558">
        <v>6</v>
      </c>
      <c r="F9" s="593" t="s">
        <v>442</v>
      </c>
      <c r="G9" s="567">
        <v>4</v>
      </c>
      <c r="H9" s="557">
        <f t="shared" si="1"/>
        <v>120</v>
      </c>
      <c r="I9" s="558">
        <v>5</v>
      </c>
      <c r="J9" s="593" t="s">
        <v>442</v>
      </c>
      <c r="K9" s="596">
        <v>4</v>
      </c>
      <c r="L9" s="557">
        <f t="shared" si="2"/>
        <v>120</v>
      </c>
      <c r="M9" s="569"/>
      <c r="N9" s="594"/>
      <c r="O9" s="588"/>
      <c r="P9" s="589"/>
      <c r="Q9" s="586"/>
      <c r="R9" s="595"/>
      <c r="S9" s="588"/>
      <c r="T9" s="589"/>
      <c r="U9" s="586"/>
      <c r="V9" s="595"/>
      <c r="W9" s="588"/>
      <c r="X9" s="589"/>
      <c r="Y9" s="586"/>
      <c r="Z9" s="595"/>
      <c r="AA9" s="588"/>
      <c r="AB9" s="589"/>
      <c r="AC9" s="584"/>
      <c r="AD9" s="574"/>
      <c r="AE9" s="596"/>
      <c r="AF9" s="557"/>
      <c r="AG9" s="549" t="s">
        <v>443</v>
      </c>
      <c r="AH9" s="565"/>
      <c r="AI9" s="565"/>
    </row>
    <row r="10" spans="1:35" ht="76.5" customHeight="1">
      <c r="A10" s="603">
        <v>7</v>
      </c>
      <c r="B10" s="597" t="s">
        <v>462</v>
      </c>
      <c r="C10" s="559">
        <v>3</v>
      </c>
      <c r="D10" s="557">
        <f t="shared" si="0"/>
        <v>90</v>
      </c>
      <c r="E10" s="569">
        <v>7</v>
      </c>
      <c r="F10" s="597" t="s">
        <v>462</v>
      </c>
      <c r="G10" s="559">
        <v>4</v>
      </c>
      <c r="H10" s="557">
        <f t="shared" si="1"/>
        <v>120</v>
      </c>
      <c r="I10" s="558">
        <v>6</v>
      </c>
      <c r="J10" s="597" t="s">
        <v>357</v>
      </c>
      <c r="K10" s="567">
        <v>5</v>
      </c>
      <c r="L10" s="557">
        <f t="shared" si="2"/>
        <v>150</v>
      </c>
      <c r="M10" s="558">
        <v>5</v>
      </c>
      <c r="N10" s="597" t="s">
        <v>357</v>
      </c>
      <c r="O10" s="598">
        <v>6</v>
      </c>
      <c r="P10" s="557">
        <f>O10*30</f>
        <v>180</v>
      </c>
      <c r="Q10" s="584">
        <v>5</v>
      </c>
      <c r="R10" s="597" t="s">
        <v>357</v>
      </c>
      <c r="S10" s="567">
        <v>5</v>
      </c>
      <c r="T10" s="557">
        <f>S10*30</f>
        <v>150</v>
      </c>
      <c r="U10" s="599">
        <v>4</v>
      </c>
      <c r="V10" s="597" t="s">
        <v>357</v>
      </c>
      <c r="W10" s="598">
        <v>6</v>
      </c>
      <c r="X10" s="557">
        <f>W10*30</f>
        <v>180</v>
      </c>
      <c r="Y10" s="600">
        <v>3</v>
      </c>
      <c r="Z10" s="597" t="s">
        <v>357</v>
      </c>
      <c r="AA10" s="598">
        <v>7</v>
      </c>
      <c r="AB10" s="557">
        <f>AA10*30</f>
        <v>210</v>
      </c>
      <c r="AC10" s="558">
        <v>2</v>
      </c>
      <c r="AD10" s="597" t="s">
        <v>357</v>
      </c>
      <c r="AE10" s="813">
        <v>5</v>
      </c>
      <c r="AF10" s="557">
        <f>AE10*30</f>
        <v>150</v>
      </c>
      <c r="AG10" s="549"/>
      <c r="AH10" s="551"/>
      <c r="AI10" s="601"/>
    </row>
    <row r="11" spans="1:35" ht="54">
      <c r="A11" s="602">
        <v>8</v>
      </c>
      <c r="B11" s="568" t="s">
        <v>300</v>
      </c>
      <c r="C11" s="559">
        <v>3</v>
      </c>
      <c r="D11" s="557">
        <f t="shared" si="0"/>
        <v>90</v>
      </c>
      <c r="E11" s="569">
        <v>8</v>
      </c>
      <c r="F11" s="568" t="str">
        <f>B11</f>
        <v>Фізичне виховання</v>
      </c>
      <c r="G11" s="559">
        <v>3</v>
      </c>
      <c r="H11" s="557">
        <f t="shared" si="1"/>
        <v>90</v>
      </c>
      <c r="I11" s="569">
        <v>7</v>
      </c>
      <c r="J11" s="568" t="str">
        <f>B11</f>
        <v>Фізичне виховання</v>
      </c>
      <c r="K11" s="559">
        <v>3</v>
      </c>
      <c r="L11" s="557">
        <f t="shared" si="2"/>
        <v>90</v>
      </c>
      <c r="M11" s="569">
        <v>6</v>
      </c>
      <c r="N11" s="568" t="str">
        <f>J11</f>
        <v>Фізичне виховання</v>
      </c>
      <c r="O11" s="559">
        <v>3</v>
      </c>
      <c r="P11" s="557">
        <f>O11*30</f>
        <v>90</v>
      </c>
      <c r="Q11" s="599"/>
      <c r="R11" s="603"/>
      <c r="S11" s="604"/>
      <c r="T11" s="605"/>
      <c r="U11" s="600"/>
      <c r="V11" s="603"/>
      <c r="W11" s="604"/>
      <c r="X11" s="605"/>
      <c r="Y11" s="600"/>
      <c r="Z11" s="606"/>
      <c r="AA11" s="564"/>
      <c r="AB11" s="557"/>
      <c r="AC11" s="600"/>
      <c r="AD11" s="556" t="s">
        <v>444</v>
      </c>
      <c r="AE11" s="560">
        <v>6</v>
      </c>
      <c r="AF11" s="564">
        <f>AE11*30</f>
        <v>180</v>
      </c>
      <c r="AG11" s="549"/>
      <c r="AH11" s="607"/>
      <c r="AI11" s="607"/>
    </row>
    <row r="12" spans="1:35" ht="23.25" customHeight="1">
      <c r="A12" s="565"/>
      <c r="B12" s="609" t="s">
        <v>445</v>
      </c>
      <c r="C12" s="564"/>
      <c r="D12" s="557"/>
      <c r="E12" s="600"/>
      <c r="F12" s="609" t="s">
        <v>445</v>
      </c>
      <c r="G12" s="564"/>
      <c r="H12" s="557"/>
      <c r="I12" s="600"/>
      <c r="J12" s="609" t="s">
        <v>445</v>
      </c>
      <c r="K12" s="564"/>
      <c r="L12" s="557"/>
      <c r="M12" s="600"/>
      <c r="N12" s="610" t="s">
        <v>396</v>
      </c>
      <c r="O12" s="588"/>
      <c r="P12" s="589"/>
      <c r="Q12" s="600"/>
      <c r="R12" s="609" t="s">
        <v>445</v>
      </c>
      <c r="S12" s="604"/>
      <c r="T12" s="605"/>
      <c r="U12" s="600"/>
      <c r="V12" s="610" t="s">
        <v>396</v>
      </c>
      <c r="W12" s="588"/>
      <c r="X12" s="589"/>
      <c r="Y12" s="586"/>
      <c r="Z12" s="610" t="s">
        <v>396</v>
      </c>
      <c r="AA12" s="588"/>
      <c r="AB12" s="589"/>
      <c r="AC12" s="558"/>
      <c r="AD12" s="610" t="s">
        <v>396</v>
      </c>
      <c r="AE12" s="560"/>
      <c r="AF12" s="564"/>
      <c r="AG12" s="549"/>
      <c r="AH12" s="611"/>
      <c r="AI12" s="611"/>
    </row>
    <row r="13" spans="1:35" ht="25.5" customHeight="1">
      <c r="A13" s="612"/>
      <c r="B13" s="613"/>
      <c r="C13" s="614"/>
      <c r="D13" s="615"/>
      <c r="E13" s="616"/>
      <c r="F13" s="613"/>
      <c r="G13" s="617"/>
      <c r="H13" s="618"/>
      <c r="I13" s="616"/>
      <c r="J13" s="613"/>
      <c r="K13" s="617"/>
      <c r="L13" s="618"/>
      <c r="M13" s="616"/>
      <c r="N13" s="613"/>
      <c r="O13" s="617"/>
      <c r="P13" s="618"/>
      <c r="Q13" s="619"/>
      <c r="R13" s="620"/>
      <c r="S13" s="621"/>
      <c r="T13" s="622"/>
      <c r="U13" s="623"/>
      <c r="V13" s="612"/>
      <c r="W13" s="621"/>
      <c r="X13" s="622"/>
      <c r="Y13" s="616"/>
      <c r="Z13" s="612"/>
      <c r="AA13" s="617"/>
      <c r="AB13" s="618"/>
      <c r="AC13" s="616"/>
      <c r="AD13" s="613"/>
      <c r="AE13" s="624"/>
      <c r="AF13" s="617"/>
      <c r="AG13" s="625"/>
      <c r="AH13" s="626"/>
      <c r="AI13" s="626"/>
    </row>
    <row r="14" spans="1:35" ht="36">
      <c r="A14" s="554"/>
      <c r="B14" s="565"/>
      <c r="C14" s="564"/>
      <c r="D14" s="557"/>
      <c r="E14" s="558">
        <v>9</v>
      </c>
      <c r="F14" s="627" t="s">
        <v>446</v>
      </c>
      <c r="G14" s="564">
        <v>3</v>
      </c>
      <c r="H14" s="557">
        <f>G14*30</f>
        <v>90</v>
      </c>
      <c r="I14" s="628"/>
      <c r="J14" s="629"/>
      <c r="K14" s="630"/>
      <c r="L14" s="631"/>
      <c r="M14" s="558">
        <v>7</v>
      </c>
      <c r="N14" s="632" t="s">
        <v>394</v>
      </c>
      <c r="O14" s="564">
        <v>3</v>
      </c>
      <c r="P14" s="557">
        <f>O14*30</f>
        <v>90</v>
      </c>
      <c r="Q14" s="558"/>
      <c r="R14" s="565"/>
      <c r="S14" s="564"/>
      <c r="T14" s="557"/>
      <c r="U14" s="558">
        <v>5</v>
      </c>
      <c r="V14" s="632" t="s">
        <v>132</v>
      </c>
      <c r="W14" s="564">
        <v>3</v>
      </c>
      <c r="X14" s="557">
        <f>W14*30</f>
        <v>90</v>
      </c>
      <c r="Y14" s="558"/>
      <c r="Z14" s="565"/>
      <c r="AA14" s="553"/>
      <c r="AB14" s="633"/>
      <c r="AC14" s="584">
        <v>3</v>
      </c>
      <c r="AD14" s="627" t="s">
        <v>447</v>
      </c>
      <c r="AE14" s="560">
        <v>3</v>
      </c>
      <c r="AF14" s="564">
        <f>AE14*30</f>
        <v>90</v>
      </c>
      <c r="AG14" s="549"/>
      <c r="AH14" s="626"/>
      <c r="AI14" s="626"/>
    </row>
    <row r="15" spans="1:35" ht="18">
      <c r="A15" s="634"/>
      <c r="B15" s="565"/>
      <c r="C15" s="564">
        <f>SUM(C4:C14)</f>
        <v>29</v>
      </c>
      <c r="D15" s="564">
        <f>SUM(D4:D14)</f>
        <v>870</v>
      </c>
      <c r="E15" s="564"/>
      <c r="F15" s="564"/>
      <c r="G15" s="564">
        <f>SUM(G4:G14)</f>
        <v>31</v>
      </c>
      <c r="H15" s="564">
        <f>SUM(H4:H14)</f>
        <v>930</v>
      </c>
      <c r="I15" s="635"/>
      <c r="J15" s="564"/>
      <c r="K15" s="564">
        <f>SUM(K4:K14)</f>
        <v>26</v>
      </c>
      <c r="L15" s="564">
        <f>SUM(L4:L14)</f>
        <v>780</v>
      </c>
      <c r="M15" s="635"/>
      <c r="N15" s="564"/>
      <c r="O15" s="564">
        <f>SUM(O4:O14)</f>
        <v>26</v>
      </c>
      <c r="P15" s="564">
        <f>SUM(P4:P14)</f>
        <v>780</v>
      </c>
      <c r="Q15" s="635"/>
      <c r="R15" s="564"/>
      <c r="S15" s="564">
        <f>SUM(S4:S14)</f>
        <v>19</v>
      </c>
      <c r="T15" s="564">
        <f>SUM(T4:T14)</f>
        <v>570</v>
      </c>
      <c r="U15" s="635"/>
      <c r="V15" s="564"/>
      <c r="W15" s="564">
        <f>SUM(W4:W14)</f>
        <v>18</v>
      </c>
      <c r="X15" s="564">
        <f>SUM(X4:X14)</f>
        <v>540</v>
      </c>
      <c r="Y15" s="635"/>
      <c r="Z15" s="564"/>
      <c r="AA15" s="564">
        <f>SUM(AA4:AA14)</f>
        <v>12</v>
      </c>
      <c r="AB15" s="564">
        <f>SUM(AB4:AB14)</f>
        <v>360</v>
      </c>
      <c r="AC15" s="636"/>
      <c r="AD15" s="564"/>
      <c r="AE15" s="560">
        <f>SUM(AE4:AE14)</f>
        <v>16</v>
      </c>
      <c r="AF15" s="564">
        <f>SUM(AF4:AF14)</f>
        <v>480</v>
      </c>
      <c r="AG15" s="637">
        <f>SUM(C15:AE15)</f>
        <v>5007</v>
      </c>
      <c r="AH15" s="626"/>
      <c r="AI15" s="626"/>
    </row>
    <row r="16" spans="1:35" ht="18">
      <c r="A16" s="638"/>
      <c r="B16" s="1450" t="s">
        <v>379</v>
      </c>
      <c r="C16" s="1451"/>
      <c r="D16" s="1451"/>
      <c r="E16" s="1451"/>
      <c r="F16" s="1451"/>
      <c r="G16" s="1451"/>
      <c r="H16" s="1451"/>
      <c r="I16" s="1451"/>
      <c r="J16" s="1451"/>
      <c r="K16" s="1451"/>
      <c r="L16" s="1451"/>
      <c r="M16" s="1451"/>
      <c r="N16" s="1451"/>
      <c r="O16" s="1451"/>
      <c r="P16" s="1451"/>
      <c r="Q16" s="1451"/>
      <c r="R16" s="1451"/>
      <c r="S16" s="1451"/>
      <c r="T16" s="1451"/>
      <c r="U16" s="1451"/>
      <c r="V16" s="1451"/>
      <c r="W16" s="1451"/>
      <c r="X16" s="1451"/>
      <c r="Y16" s="1451"/>
      <c r="Z16" s="1451"/>
      <c r="AA16" s="1451"/>
      <c r="AB16" s="1451"/>
      <c r="AC16" s="1451"/>
      <c r="AD16" s="1452"/>
      <c r="AE16" s="560"/>
      <c r="AF16" s="564"/>
      <c r="AG16" s="637"/>
      <c r="AH16" s="626"/>
      <c r="AI16" s="626"/>
    </row>
    <row r="17" spans="1:35" ht="36">
      <c r="A17" s="639" t="s">
        <v>379</v>
      </c>
      <c r="B17" s="545" t="s">
        <v>359</v>
      </c>
      <c r="C17" s="546" t="s">
        <v>360</v>
      </c>
      <c r="D17" s="640" t="s">
        <v>432</v>
      </c>
      <c r="E17" s="550"/>
      <c r="F17" s="545" t="s">
        <v>361</v>
      </c>
      <c r="G17" s="546" t="s">
        <v>360</v>
      </c>
      <c r="H17" s="640"/>
      <c r="I17" s="550"/>
      <c r="J17" s="545" t="s">
        <v>362</v>
      </c>
      <c r="K17" s="546" t="s">
        <v>360</v>
      </c>
      <c r="L17" s="640"/>
      <c r="M17" s="550"/>
      <c r="N17" s="758" t="s">
        <v>363</v>
      </c>
      <c r="O17" s="546" t="s">
        <v>360</v>
      </c>
      <c r="P17" s="640"/>
      <c r="Q17" s="550"/>
      <c r="R17" s="545" t="s">
        <v>364</v>
      </c>
      <c r="S17" s="546" t="s">
        <v>360</v>
      </c>
      <c r="T17" s="640"/>
      <c r="U17" s="550"/>
      <c r="V17" s="545" t="s">
        <v>365</v>
      </c>
      <c r="W17" s="546" t="s">
        <v>360</v>
      </c>
      <c r="X17" s="640"/>
      <c r="Y17" s="550"/>
      <c r="Z17" s="758" t="s">
        <v>366</v>
      </c>
      <c r="AA17" s="546" t="s">
        <v>360</v>
      </c>
      <c r="AB17" s="640"/>
      <c r="AC17" s="550"/>
      <c r="AD17" s="545" t="s">
        <v>140</v>
      </c>
      <c r="AE17" s="547" t="s">
        <v>360</v>
      </c>
      <c r="AF17" s="546"/>
      <c r="AG17" s="549"/>
      <c r="AH17" s="626"/>
      <c r="AI17" s="626"/>
    </row>
    <row r="18" spans="1:36" ht="111" customHeight="1">
      <c r="A18" s="641"/>
      <c r="B18" s="591"/>
      <c r="C18" s="630"/>
      <c r="D18" s="631"/>
      <c r="E18" s="642"/>
      <c r="F18" s="591"/>
      <c r="G18" s="630"/>
      <c r="H18" s="631"/>
      <c r="I18" s="643">
        <v>8</v>
      </c>
      <c r="J18" s="644" t="s">
        <v>448</v>
      </c>
      <c r="K18" s="567">
        <v>4</v>
      </c>
      <c r="L18" s="557">
        <f>K18*30</f>
        <v>120</v>
      </c>
      <c r="M18" s="756">
        <v>8</v>
      </c>
      <c r="N18" s="759" t="s">
        <v>419</v>
      </c>
      <c r="O18" s="757">
        <v>4</v>
      </c>
      <c r="P18" s="557">
        <f>O18*30</f>
        <v>120</v>
      </c>
      <c r="Q18" s="645">
        <v>6</v>
      </c>
      <c r="R18" s="644" t="s">
        <v>468</v>
      </c>
      <c r="S18" s="567">
        <v>5</v>
      </c>
      <c r="T18" s="557">
        <f>S18*30</f>
        <v>150</v>
      </c>
      <c r="U18" s="584"/>
      <c r="V18" s="570"/>
      <c r="W18" s="646"/>
      <c r="X18" s="557"/>
      <c r="Y18" s="763">
        <v>4</v>
      </c>
      <c r="Z18" s="808" t="s">
        <v>476</v>
      </c>
      <c r="AA18" s="810">
        <v>3</v>
      </c>
      <c r="AB18" s="557">
        <f>AA18*30</f>
        <v>90</v>
      </c>
      <c r="AC18" s="648">
        <v>4</v>
      </c>
      <c r="AD18" s="649" t="s">
        <v>449</v>
      </c>
      <c r="AE18" s="567">
        <v>4</v>
      </c>
      <c r="AF18" s="564">
        <v>120</v>
      </c>
      <c r="AG18" s="549"/>
      <c r="AH18" s="650"/>
      <c r="AI18" s="651"/>
      <c r="AJ18" s="652" t="s">
        <v>450</v>
      </c>
    </row>
    <row r="19" spans="1:36" ht="111" customHeight="1">
      <c r="A19" s="641"/>
      <c r="B19" s="608"/>
      <c r="C19" s="564"/>
      <c r="D19" s="557"/>
      <c r="E19" s="642"/>
      <c r="F19" s="591"/>
      <c r="G19" s="630"/>
      <c r="H19" s="631"/>
      <c r="I19" s="653"/>
      <c r="J19" s="644" t="s">
        <v>451</v>
      </c>
      <c r="K19" s="564"/>
      <c r="L19" s="557"/>
      <c r="M19" s="653"/>
      <c r="N19" s="759" t="s">
        <v>418</v>
      </c>
      <c r="O19" s="635"/>
      <c r="P19" s="557"/>
      <c r="Q19" s="654"/>
      <c r="R19" s="649" t="s">
        <v>452</v>
      </c>
      <c r="S19" s="564"/>
      <c r="T19" s="557"/>
      <c r="U19" s="584"/>
      <c r="V19" s="570"/>
      <c r="W19" s="564"/>
      <c r="X19" s="557"/>
      <c r="Y19" s="807"/>
      <c r="Z19" s="809" t="s">
        <v>475</v>
      </c>
      <c r="AA19" s="635"/>
      <c r="AB19" s="557"/>
      <c r="AC19" s="654"/>
      <c r="AD19" s="812" t="s">
        <v>453</v>
      </c>
      <c r="AE19" s="811"/>
      <c r="AF19" s="564"/>
      <c r="AG19" s="549"/>
      <c r="AH19" s="655"/>
      <c r="AI19" s="651"/>
      <c r="AJ19" s="652" t="s">
        <v>454</v>
      </c>
    </row>
    <row r="20" spans="1:36" ht="60" customHeight="1">
      <c r="A20" s="641"/>
      <c r="B20" s="608"/>
      <c r="C20" s="564"/>
      <c r="D20" s="557"/>
      <c r="E20" s="600"/>
      <c r="F20" s="587"/>
      <c r="G20" s="564"/>
      <c r="H20" s="557"/>
      <c r="I20" s="656"/>
      <c r="J20" s="657"/>
      <c r="K20" s="575"/>
      <c r="L20" s="557">
        <f>K20*30</f>
        <v>0</v>
      </c>
      <c r="M20" s="653"/>
      <c r="N20" s="594"/>
      <c r="O20" s="564"/>
      <c r="P20" s="557"/>
      <c r="Q20" s="647">
        <v>7</v>
      </c>
      <c r="R20" s="649" t="s">
        <v>472</v>
      </c>
      <c r="S20" s="559">
        <v>3</v>
      </c>
      <c r="T20" s="557">
        <f>S20*30</f>
        <v>90</v>
      </c>
      <c r="U20" s="658">
        <v>6</v>
      </c>
      <c r="V20" s="659" t="s">
        <v>455</v>
      </c>
      <c r="W20" s="567">
        <v>5</v>
      </c>
      <c r="X20" s="557">
        <f>W20*30</f>
        <v>150</v>
      </c>
      <c r="Y20" s="761">
        <v>5</v>
      </c>
      <c r="Z20" s="760" t="s">
        <v>416</v>
      </c>
      <c r="AA20" s="765">
        <v>4</v>
      </c>
      <c r="AB20" s="557">
        <f>AA20*30</f>
        <v>120</v>
      </c>
      <c r="AC20" s="660">
        <v>5</v>
      </c>
      <c r="AD20" s="583" t="s">
        <v>384</v>
      </c>
      <c r="AE20" s="596">
        <v>3</v>
      </c>
      <c r="AF20" s="564">
        <f>AE20*30</f>
        <v>90</v>
      </c>
      <c r="AG20" s="549"/>
      <c r="AH20" s="661"/>
      <c r="AI20" s="661"/>
      <c r="AJ20" s="652" t="s">
        <v>456</v>
      </c>
    </row>
    <row r="21" spans="1:36" ht="89.25" customHeight="1">
      <c r="A21" s="641"/>
      <c r="B21" s="608"/>
      <c r="C21" s="564"/>
      <c r="D21" s="557"/>
      <c r="E21" s="600"/>
      <c r="F21" s="565"/>
      <c r="G21" s="564"/>
      <c r="H21" s="557"/>
      <c r="I21" s="656"/>
      <c r="J21" s="657"/>
      <c r="K21" s="564"/>
      <c r="L21" s="557"/>
      <c r="M21" s="653"/>
      <c r="N21" s="662"/>
      <c r="O21" s="588"/>
      <c r="P21" s="589"/>
      <c r="Q21" s="654"/>
      <c r="R21" s="649" t="s">
        <v>402</v>
      </c>
      <c r="S21" s="663"/>
      <c r="T21" s="664"/>
      <c r="U21" s="586"/>
      <c r="V21" s="583" t="s">
        <v>457</v>
      </c>
      <c r="W21" s="564"/>
      <c r="X21" s="557"/>
      <c r="Y21" s="654"/>
      <c r="Z21" s="762" t="s">
        <v>469</v>
      </c>
      <c r="AA21" s="588"/>
      <c r="AB21" s="557"/>
      <c r="AC21" s="654"/>
      <c r="AD21" s="583" t="s">
        <v>409</v>
      </c>
      <c r="AE21" s="560"/>
      <c r="AF21" s="564"/>
      <c r="AG21" s="549"/>
      <c r="AH21" s="665"/>
      <c r="AI21" s="666"/>
      <c r="AJ21" s="652"/>
    </row>
    <row r="22" spans="1:36" ht="71.25" customHeight="1">
      <c r="A22" s="641"/>
      <c r="B22" s="608"/>
      <c r="C22" s="564"/>
      <c r="D22" s="557"/>
      <c r="E22" s="667"/>
      <c r="F22" s="608"/>
      <c r="G22" s="564"/>
      <c r="H22" s="557"/>
      <c r="I22" s="600"/>
      <c r="J22" s="662"/>
      <c r="K22" s="575"/>
      <c r="L22" s="668"/>
      <c r="M22" s="667"/>
      <c r="N22" s="608"/>
      <c r="O22" s="564"/>
      <c r="P22" s="557"/>
      <c r="Q22" s="584"/>
      <c r="R22" s="570"/>
      <c r="S22" s="559"/>
      <c r="T22" s="557"/>
      <c r="U22" s="670">
        <v>7</v>
      </c>
      <c r="V22" s="670" t="s">
        <v>410</v>
      </c>
      <c r="W22" s="567">
        <v>4</v>
      </c>
      <c r="X22" s="557">
        <f>W22*30</f>
        <v>120</v>
      </c>
      <c r="Y22" s="671">
        <v>6</v>
      </c>
      <c r="Z22" s="676" t="s">
        <v>420</v>
      </c>
      <c r="AA22" s="567">
        <v>4</v>
      </c>
      <c r="AB22" s="557">
        <f>AA22*30</f>
        <v>120</v>
      </c>
      <c r="AC22" s="672">
        <v>6</v>
      </c>
      <c r="AD22" s="673" t="s">
        <v>428</v>
      </c>
      <c r="AE22" s="559">
        <v>3</v>
      </c>
      <c r="AF22" s="564">
        <f>AE22*30</f>
        <v>90</v>
      </c>
      <c r="AG22" s="549"/>
      <c r="AH22" s="665"/>
      <c r="AI22" s="665"/>
      <c r="AJ22" s="652"/>
    </row>
    <row r="23" spans="1:36" ht="74.25" customHeight="1">
      <c r="A23" s="641"/>
      <c r="B23" s="608"/>
      <c r="C23" s="564"/>
      <c r="D23" s="557"/>
      <c r="E23" s="667"/>
      <c r="F23" s="608"/>
      <c r="G23" s="564"/>
      <c r="H23" s="557"/>
      <c r="I23" s="667"/>
      <c r="J23" s="662"/>
      <c r="K23" s="564"/>
      <c r="L23" s="557"/>
      <c r="M23" s="667"/>
      <c r="N23" s="608"/>
      <c r="O23" s="564"/>
      <c r="P23" s="557"/>
      <c r="Q23" s="584"/>
      <c r="R23" s="570"/>
      <c r="S23" s="674"/>
      <c r="T23" s="675"/>
      <c r="U23" s="586"/>
      <c r="V23" s="670" t="s">
        <v>470</v>
      </c>
      <c r="W23" s="564"/>
      <c r="X23" s="557"/>
      <c r="Y23" s="654"/>
      <c r="Z23" s="676" t="s">
        <v>373</v>
      </c>
      <c r="AA23" s="588"/>
      <c r="AB23" s="589"/>
      <c r="AC23" s="600"/>
      <c r="AD23" s="673" t="s">
        <v>458</v>
      </c>
      <c r="AE23" s="560"/>
      <c r="AF23" s="564"/>
      <c r="AG23" s="549"/>
      <c r="AH23" s="661"/>
      <c r="AI23" s="661"/>
      <c r="AJ23" s="652"/>
    </row>
    <row r="24" spans="1:36" ht="79.5" customHeight="1">
      <c r="A24" s="641"/>
      <c r="B24" s="608"/>
      <c r="C24" s="564"/>
      <c r="D24" s="557"/>
      <c r="E24" s="667"/>
      <c r="F24" s="608"/>
      <c r="G24" s="564"/>
      <c r="H24" s="557"/>
      <c r="I24" s="600"/>
      <c r="J24" s="565"/>
      <c r="K24" s="564"/>
      <c r="L24" s="557"/>
      <c r="M24" s="600"/>
      <c r="N24" s="565"/>
      <c r="O24" s="564"/>
      <c r="P24" s="557"/>
      <c r="Q24" s="647">
        <v>8</v>
      </c>
      <c r="R24" s="645" t="s">
        <v>471</v>
      </c>
      <c r="S24" s="559">
        <v>3</v>
      </c>
      <c r="T24" s="557">
        <f>S24*30</f>
        <v>90</v>
      </c>
      <c r="U24" s="647">
        <v>8</v>
      </c>
      <c r="V24" s="645" t="s">
        <v>421</v>
      </c>
      <c r="W24" s="559">
        <v>3</v>
      </c>
      <c r="X24" s="557">
        <f>W24*30</f>
        <v>90</v>
      </c>
      <c r="Y24" s="645">
        <v>7</v>
      </c>
      <c r="Z24" s="645" t="s">
        <v>459</v>
      </c>
      <c r="AA24" s="567">
        <v>4</v>
      </c>
      <c r="AB24" s="557">
        <f>AA24*30</f>
        <v>120</v>
      </c>
      <c r="AC24" s="645">
        <v>7</v>
      </c>
      <c r="AD24" s="645" t="s">
        <v>460</v>
      </c>
      <c r="AE24" s="765">
        <v>4</v>
      </c>
      <c r="AF24" s="564">
        <f>AE24*30</f>
        <v>120</v>
      </c>
      <c r="AG24" s="549"/>
      <c r="AH24" s="661"/>
      <c r="AI24" s="661"/>
      <c r="AJ24" s="652"/>
    </row>
    <row r="25" spans="1:36" ht="109.5" customHeight="1">
      <c r="A25" s="677"/>
      <c r="B25" s="678"/>
      <c r="C25" s="617"/>
      <c r="D25" s="618"/>
      <c r="E25" s="679"/>
      <c r="F25" s="678"/>
      <c r="G25" s="617"/>
      <c r="H25" s="618"/>
      <c r="I25" s="619"/>
      <c r="J25" s="613"/>
      <c r="K25" s="617"/>
      <c r="L25" s="618"/>
      <c r="M25" s="679"/>
      <c r="N25" s="680"/>
      <c r="O25" s="617"/>
      <c r="P25" s="618"/>
      <c r="Q25" s="654"/>
      <c r="R25" s="645" t="s">
        <v>398</v>
      </c>
      <c r="S25" s="674"/>
      <c r="T25" s="675"/>
      <c r="U25" s="619"/>
      <c r="V25" s="645" t="s">
        <v>401</v>
      </c>
      <c r="W25" s="674"/>
      <c r="X25" s="675"/>
      <c r="Y25" s="681"/>
      <c r="Z25" s="645" t="s">
        <v>404</v>
      </c>
      <c r="AA25" s="682"/>
      <c r="AB25" s="683"/>
      <c r="AC25" s="679"/>
      <c r="AD25" s="645" t="s">
        <v>461</v>
      </c>
      <c r="AE25" s="684"/>
      <c r="AF25" s="617"/>
      <c r="AG25" s="625"/>
      <c r="AH25" s="625"/>
      <c r="AI25" s="625"/>
      <c r="AJ25" s="652"/>
    </row>
    <row r="26" spans="1:36" ht="93" customHeight="1">
      <c r="A26" s="685"/>
      <c r="B26" s="686"/>
      <c r="C26" s="687"/>
      <c r="D26" s="688"/>
      <c r="E26" s="689"/>
      <c r="F26" s="686"/>
      <c r="G26" s="687"/>
      <c r="H26" s="688"/>
      <c r="I26" s="669"/>
      <c r="J26" s="690"/>
      <c r="K26" s="687"/>
      <c r="L26" s="688"/>
      <c r="M26" s="689"/>
      <c r="N26" s="691"/>
      <c r="O26" s="687"/>
      <c r="P26" s="618"/>
      <c r="Q26" s="681"/>
      <c r="R26" s="692"/>
      <c r="S26" s="693"/>
      <c r="T26" s="694"/>
      <c r="U26" s="669"/>
      <c r="V26" s="574"/>
      <c r="W26" s="581"/>
      <c r="X26" s="557"/>
      <c r="Y26" s="695">
        <v>8</v>
      </c>
      <c r="Z26" s="583" t="s">
        <v>381</v>
      </c>
      <c r="AA26" s="559">
        <v>3</v>
      </c>
      <c r="AB26" s="557">
        <f>AA26*30</f>
        <v>90</v>
      </c>
      <c r="AC26" s="689"/>
      <c r="AD26" s="696"/>
      <c r="AE26" s="567"/>
      <c r="AF26" s="564"/>
      <c r="AG26" s="625"/>
      <c r="AH26" s="625"/>
      <c r="AI26" s="625"/>
      <c r="AJ26" s="652"/>
    </row>
    <row r="27" spans="1:36" ht="83.25" customHeight="1">
      <c r="A27" s="685"/>
      <c r="B27" s="686"/>
      <c r="C27" s="687"/>
      <c r="D27" s="688"/>
      <c r="E27" s="689"/>
      <c r="F27" s="686"/>
      <c r="G27" s="687"/>
      <c r="H27" s="688"/>
      <c r="I27" s="669"/>
      <c r="J27" s="690"/>
      <c r="K27" s="687"/>
      <c r="L27" s="688"/>
      <c r="M27" s="689"/>
      <c r="N27" s="686"/>
      <c r="O27" s="687"/>
      <c r="P27" s="697"/>
      <c r="Q27" s="698"/>
      <c r="R27" s="690"/>
      <c r="S27" s="687"/>
      <c r="T27" s="688"/>
      <c r="U27" s="669"/>
      <c r="V27" s="574"/>
      <c r="W27" s="687"/>
      <c r="X27" s="688"/>
      <c r="Y27" s="669"/>
      <c r="Z27" s="583" t="s">
        <v>399</v>
      </c>
      <c r="AA27" s="687"/>
      <c r="AB27" s="688"/>
      <c r="AC27" s="669"/>
      <c r="AD27" s="764"/>
      <c r="AE27" s="699"/>
      <c r="AF27" s="617"/>
      <c r="AG27" s="625"/>
      <c r="AH27" s="625"/>
      <c r="AI27" s="625"/>
      <c r="AJ27" s="652"/>
    </row>
    <row r="28" spans="1:36" ht="18">
      <c r="A28" s="614"/>
      <c r="B28" s="700"/>
      <c r="C28" s="617">
        <f>SUM(C18:C27)</f>
        <v>0</v>
      </c>
      <c r="D28" s="617">
        <f>SUM(D18:D27)</f>
        <v>0</v>
      </c>
      <c r="E28" s="701"/>
      <c r="F28" s="617"/>
      <c r="G28" s="617">
        <f>SUM(G18:G27)</f>
        <v>0</v>
      </c>
      <c r="H28" s="617">
        <f>SUM(H18:H27)</f>
        <v>0</v>
      </c>
      <c r="I28" s="701"/>
      <c r="J28" s="617"/>
      <c r="K28" s="617">
        <f>SUM(K18:K27)</f>
        <v>4</v>
      </c>
      <c r="L28" s="617">
        <f>SUM(L18:L27)</f>
        <v>120</v>
      </c>
      <c r="M28" s="701"/>
      <c r="N28" s="617"/>
      <c r="O28" s="617">
        <f>SUM(O18:O27)</f>
        <v>4</v>
      </c>
      <c r="P28" s="617">
        <f>SUM(P18:P27)</f>
        <v>120</v>
      </c>
      <c r="Q28" s="701"/>
      <c r="R28" s="617"/>
      <c r="S28" s="617">
        <f>SUM(S18:S27)</f>
        <v>11</v>
      </c>
      <c r="T28" s="617">
        <f>SUM(T18:T27)</f>
        <v>330</v>
      </c>
      <c r="U28" s="701"/>
      <c r="V28" s="617"/>
      <c r="W28" s="617">
        <f>SUM(W18:W27)</f>
        <v>12</v>
      </c>
      <c r="X28" s="617">
        <f>SUM(X18:X27)</f>
        <v>360</v>
      </c>
      <c r="Y28" s="701"/>
      <c r="Z28" s="617"/>
      <c r="AA28" s="617">
        <f>SUM(AA18:AA27)</f>
        <v>18</v>
      </c>
      <c r="AB28" s="617">
        <f>SUM(AB18:AB27)</f>
        <v>540</v>
      </c>
      <c r="AC28" s="701"/>
      <c r="AD28" s="617"/>
      <c r="AE28" s="624">
        <f>SUM(AE18:AE27)</f>
        <v>14</v>
      </c>
      <c r="AF28" s="617">
        <f>SUM(AF18:AF27)</f>
        <v>420</v>
      </c>
      <c r="AG28" s="702">
        <f>AE28+AA28+W28+S28+O28+K28+G28+C28</f>
        <v>63</v>
      </c>
      <c r="AH28" s="703">
        <f>AE30+AA30+W30+S30+O30+K30+G30+C30</f>
        <v>240</v>
      </c>
      <c r="AI28" s="704"/>
      <c r="AJ28" s="652"/>
    </row>
    <row r="29" spans="1:35" ht="15">
      <c r="A29" s="705"/>
      <c r="B29" s="705"/>
      <c r="C29" s="706"/>
      <c r="D29" s="697"/>
      <c r="E29" s="707"/>
      <c r="F29" s="625"/>
      <c r="G29" s="706"/>
      <c r="H29" s="697"/>
      <c r="I29" s="707"/>
      <c r="J29" s="625"/>
      <c r="K29" s="706"/>
      <c r="L29" s="697"/>
      <c r="M29" s="707"/>
      <c r="N29" s="625"/>
      <c r="O29" s="706"/>
      <c r="P29" s="697"/>
      <c r="Q29" s="707"/>
      <c r="R29" s="625"/>
      <c r="S29" s="706"/>
      <c r="T29" s="706"/>
      <c r="U29" s="708"/>
      <c r="V29" s="625"/>
      <c r="W29" s="706"/>
      <c r="X29" s="709"/>
      <c r="Y29" s="707"/>
      <c r="Z29" s="625"/>
      <c r="AA29" s="706"/>
      <c r="AB29" s="709"/>
      <c r="AC29" s="707"/>
      <c r="AD29" s="625"/>
      <c r="AE29" s="706"/>
      <c r="AF29" s="617"/>
      <c r="AG29" s="625"/>
      <c r="AH29" s="626"/>
      <c r="AI29" s="626"/>
    </row>
    <row r="30" spans="1:35" ht="22.5" customHeight="1">
      <c r="A30" s="710"/>
      <c r="B30" s="710"/>
      <c r="C30" s="711">
        <f>C15+C28</f>
        <v>29</v>
      </c>
      <c r="D30" s="711">
        <f>D15+D28</f>
        <v>870</v>
      </c>
      <c r="E30" s="712"/>
      <c r="F30" s="711"/>
      <c r="G30" s="711">
        <f>G15+G28</f>
        <v>31</v>
      </c>
      <c r="H30" s="711">
        <f>H15+H28</f>
        <v>930</v>
      </c>
      <c r="I30" s="712"/>
      <c r="J30" s="711"/>
      <c r="K30" s="711">
        <f>K15+K28</f>
        <v>30</v>
      </c>
      <c r="L30" s="711">
        <f>L15+L28</f>
        <v>900</v>
      </c>
      <c r="M30" s="712"/>
      <c r="N30" s="711"/>
      <c r="O30" s="711">
        <f>O15+O28</f>
        <v>30</v>
      </c>
      <c r="P30" s="711">
        <f>P15+P28</f>
        <v>900</v>
      </c>
      <c r="Q30" s="712"/>
      <c r="R30" s="711"/>
      <c r="S30" s="711">
        <f>S15+S28</f>
        <v>30</v>
      </c>
      <c r="T30" s="711">
        <f>T15+T28</f>
        <v>900</v>
      </c>
      <c r="U30" s="713"/>
      <c r="V30" s="711"/>
      <c r="W30" s="711">
        <f>W15+W28</f>
        <v>30</v>
      </c>
      <c r="X30" s="711">
        <f>X15+X28</f>
        <v>900</v>
      </c>
      <c r="Y30" s="712"/>
      <c r="Z30" s="711"/>
      <c r="AA30" s="711">
        <f>AA15+AA28</f>
        <v>30</v>
      </c>
      <c r="AB30" s="711">
        <f>AB15+AB28</f>
        <v>900</v>
      </c>
      <c r="AC30" s="712"/>
      <c r="AD30" s="711"/>
      <c r="AE30" s="711">
        <f>AE15+AE28</f>
        <v>30</v>
      </c>
      <c r="AF30" s="711">
        <f>AF15+AF28</f>
        <v>900</v>
      </c>
      <c r="AG30" s="714"/>
      <c r="AH30" s="715">
        <f>AF30+AB30+X30+T30+P30+L30+H30+D30</f>
        <v>7200</v>
      </c>
      <c r="AI30" s="626"/>
    </row>
    <row r="31" spans="1:35" ht="15">
      <c r="A31" s="626"/>
      <c r="B31" s="626"/>
      <c r="C31" s="716"/>
      <c r="D31" s="716"/>
      <c r="E31" s="626"/>
      <c r="F31" s="626"/>
      <c r="G31" s="716"/>
      <c r="H31" s="716"/>
      <c r="I31" s="626"/>
      <c r="J31" s="626"/>
      <c r="K31" s="716"/>
      <c r="L31" s="716"/>
      <c r="M31" s="717"/>
      <c r="N31" s="626"/>
      <c r="O31" s="716"/>
      <c r="P31" s="716"/>
      <c r="Q31" s="626"/>
      <c r="R31" s="626"/>
      <c r="S31" s="716"/>
      <c r="T31" s="716"/>
      <c r="U31" s="626"/>
      <c r="V31" s="626"/>
      <c r="W31" s="716"/>
      <c r="X31" s="716"/>
      <c r="Y31" s="626"/>
      <c r="Z31" s="626"/>
      <c r="AA31" s="716"/>
      <c r="AB31" s="716"/>
      <c r="AC31" s="626"/>
      <c r="AD31" s="626"/>
      <c r="AE31" s="716"/>
      <c r="AF31" s="716"/>
      <c r="AG31" s="626"/>
      <c r="AH31" s="626"/>
      <c r="AI31" s="626"/>
    </row>
    <row r="32" spans="1:35" ht="1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</row>
    <row r="33" spans="1:35" ht="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</row>
    <row r="34" spans="1:35" ht="1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</row>
    <row r="35" spans="1:35" ht="1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</row>
    <row r="43" ht="12.75">
      <c r="R43" s="22"/>
    </row>
  </sheetData>
  <sheetProtection/>
  <mergeCells count="2">
    <mergeCell ref="A3:W3"/>
    <mergeCell ref="B16:AD16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2019-07-12T13:04:32Z</cp:lastPrinted>
  <dcterms:created xsi:type="dcterms:W3CDTF">1999-02-26T10:19:35Z</dcterms:created>
  <dcterms:modified xsi:type="dcterms:W3CDTF">2021-04-14T09:58:36Z</dcterms:modified>
  <cp:category/>
  <cp:version/>
  <cp:contentType/>
  <cp:contentStatus/>
</cp:coreProperties>
</file>